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OneDrive - lttc.edu.vn\Programs\Chuyen doi-chuong trinh\H Trang\"/>
    </mc:Choice>
  </mc:AlternateContent>
  <bookViews>
    <workbookView xWindow="0" yWindow="60" windowWidth="15360" windowHeight="7695"/>
  </bookViews>
  <sheets>
    <sheet name="CD TCDN" sheetId="2" r:id="rId1"/>
    <sheet name="TC 1.5N TCDN" sheetId="7" r:id="rId2"/>
    <sheet name="TC 2N TCDN" sheetId="6" r:id="rId3"/>
    <sheet name="TC 3N TCDN" sheetId="1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9" i="11" l="1"/>
  <c r="H58" i="11"/>
  <c r="H57" i="11"/>
  <c r="I56" i="11"/>
  <c r="H56" i="11"/>
  <c r="F56" i="11"/>
  <c r="J56" i="11" s="1"/>
  <c r="E56" i="11"/>
  <c r="I51" i="11"/>
  <c r="F51" i="11"/>
  <c r="E50" i="11"/>
  <c r="E49" i="11"/>
  <c r="I48" i="11"/>
  <c r="H48" i="11"/>
  <c r="E48" i="11" s="1"/>
  <c r="F48" i="11"/>
  <c r="H47" i="11"/>
  <c r="H51" i="11" s="1"/>
  <c r="E51" i="11" s="1"/>
  <c r="E47" i="11"/>
  <c r="E46" i="11"/>
  <c r="E45" i="11"/>
  <c r="E44" i="11"/>
  <c r="E43" i="11"/>
  <c r="E42" i="11"/>
  <c r="E41" i="11"/>
  <c r="H40" i="11"/>
  <c r="E39" i="11"/>
  <c r="E38" i="11"/>
  <c r="E37" i="11"/>
  <c r="E36" i="11"/>
  <c r="E35" i="11"/>
  <c r="E34" i="11"/>
  <c r="I33" i="11"/>
  <c r="H33" i="11"/>
  <c r="E33" i="11" s="1"/>
  <c r="F33" i="11"/>
  <c r="H34" i="6"/>
  <c r="E17" i="6"/>
  <c r="H32" i="7"/>
  <c r="E18" i="7"/>
  <c r="E19" i="7"/>
  <c r="H40" i="2"/>
  <c r="E18" i="2"/>
  <c r="E19" i="2"/>
  <c r="E20" i="2"/>
  <c r="E21" i="2"/>
  <c r="E22" i="2"/>
  <c r="J51" i="11" l="1"/>
  <c r="E32" i="6"/>
  <c r="E30" i="7"/>
  <c r="D15" i="7"/>
  <c r="E37" i="2"/>
  <c r="E38" i="2"/>
  <c r="E29" i="6"/>
  <c r="E28" i="6"/>
  <c r="E33" i="6"/>
  <c r="E27" i="6"/>
  <c r="E26" i="6"/>
  <c r="E25" i="6"/>
  <c r="E24" i="6"/>
  <c r="E22" i="6"/>
  <c r="E21" i="6"/>
  <c r="E20" i="6"/>
  <c r="E19" i="6"/>
  <c r="E18" i="6"/>
  <c r="E17" i="2"/>
  <c r="E17" i="7"/>
  <c r="E31" i="7"/>
  <c r="H28" i="7"/>
  <c r="E28" i="7" s="1"/>
  <c r="F32" i="7"/>
  <c r="E26" i="7"/>
  <c r="E25" i="7"/>
  <c r="E24" i="7"/>
  <c r="E23" i="7"/>
  <c r="E22" i="7"/>
  <c r="E21" i="7"/>
  <c r="F16" i="7"/>
  <c r="H16" i="7"/>
  <c r="E34" i="2" l="1"/>
  <c r="E28" i="2"/>
  <c r="E32" i="2"/>
  <c r="F40" i="2" l="1"/>
  <c r="I40" i="2"/>
  <c r="E25" i="2" l="1"/>
  <c r="E26" i="2"/>
  <c r="I23" i="2"/>
  <c r="E9" i="11" l="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8" i="11"/>
  <c r="I7" i="11"/>
  <c r="H7" i="11"/>
  <c r="F7" i="11"/>
  <c r="D32" i="11"/>
  <c r="E31" i="11"/>
  <c r="E30" i="11"/>
  <c r="E29" i="11"/>
  <c r="E28" i="11"/>
  <c r="E27" i="11"/>
  <c r="E26" i="11"/>
  <c r="E25" i="11"/>
  <c r="I24" i="11"/>
  <c r="I40" i="11" s="1"/>
  <c r="H24" i="11"/>
  <c r="F24" i="11"/>
  <c r="F40" i="11" s="1"/>
  <c r="E40" i="11" s="1"/>
  <c r="I32" i="7"/>
  <c r="I37" i="7" s="1"/>
  <c r="F37" i="7"/>
  <c r="J29" i="7"/>
  <c r="I29" i="7"/>
  <c r="H29" i="7"/>
  <c r="F29" i="7"/>
  <c r="H20" i="7"/>
  <c r="E27" i="7"/>
  <c r="J20" i="7" s="1"/>
  <c r="I20" i="7"/>
  <c r="F20" i="7"/>
  <c r="I16" i="7"/>
  <c r="E16" i="7" s="1"/>
  <c r="E14" i="7"/>
  <c r="E13" i="7"/>
  <c r="E12" i="7"/>
  <c r="E11" i="7"/>
  <c r="E10" i="7"/>
  <c r="E9" i="7"/>
  <c r="E8" i="7"/>
  <c r="I7" i="7"/>
  <c r="H7" i="7"/>
  <c r="F7" i="7"/>
  <c r="H30" i="6"/>
  <c r="E30" i="6" s="1"/>
  <c r="I34" i="6"/>
  <c r="I39" i="6" s="1"/>
  <c r="F34" i="6"/>
  <c r="F39" i="6" s="1"/>
  <c r="I31" i="6"/>
  <c r="H31" i="6"/>
  <c r="F31" i="6"/>
  <c r="H23" i="6"/>
  <c r="I23" i="6"/>
  <c r="F23" i="6"/>
  <c r="I16" i="6"/>
  <c r="H16" i="6"/>
  <c r="F16" i="6"/>
  <c r="E14" i="6"/>
  <c r="E13" i="6"/>
  <c r="E12" i="6"/>
  <c r="E11" i="6"/>
  <c r="E10" i="6"/>
  <c r="E9" i="6"/>
  <c r="E8" i="6"/>
  <c r="I7" i="6"/>
  <c r="H7" i="6"/>
  <c r="F7" i="6"/>
  <c r="H35" i="2"/>
  <c r="E33" i="2"/>
  <c r="E31" i="2"/>
  <c r="E30" i="2"/>
  <c r="E29" i="2"/>
  <c r="E27" i="2"/>
  <c r="E24" i="2"/>
  <c r="E7" i="11" l="1"/>
  <c r="J34" i="6"/>
  <c r="H46" i="2"/>
  <c r="J40" i="2"/>
  <c r="E35" i="2"/>
  <c r="H23" i="2"/>
  <c r="J32" i="7"/>
  <c r="J49" i="11"/>
  <c r="J33" i="11"/>
  <c r="F32" i="11"/>
  <c r="J24" i="11"/>
  <c r="J32" i="11"/>
  <c r="J40" i="11"/>
  <c r="E24" i="11"/>
  <c r="I32" i="11"/>
  <c r="H32" i="11"/>
  <c r="I15" i="6"/>
  <c r="J15" i="7"/>
  <c r="I15" i="7"/>
  <c r="H15" i="7"/>
  <c r="E20" i="7"/>
  <c r="E29" i="7"/>
  <c r="J16" i="7"/>
  <c r="J7" i="7"/>
  <c r="F15" i="7"/>
  <c r="E7" i="7"/>
  <c r="J31" i="6"/>
  <c r="J16" i="6"/>
  <c r="F15" i="6"/>
  <c r="E31" i="6"/>
  <c r="J23" i="6"/>
  <c r="J15" i="6"/>
  <c r="J7" i="6"/>
  <c r="H15" i="6"/>
  <c r="E23" i="6"/>
  <c r="H40" i="6"/>
  <c r="E16" i="6"/>
  <c r="E7" i="6"/>
  <c r="E34" i="6"/>
  <c r="H42" i="6" s="1"/>
  <c r="I45" i="2"/>
  <c r="F45" i="2"/>
  <c r="E39" i="2"/>
  <c r="I36" i="2"/>
  <c r="H36" i="2"/>
  <c r="F36" i="2"/>
  <c r="F23" i="2"/>
  <c r="I16" i="2"/>
  <c r="H16" i="2"/>
  <c r="F16" i="2"/>
  <c r="E14" i="2"/>
  <c r="E13" i="2"/>
  <c r="E12" i="2"/>
  <c r="E11" i="2"/>
  <c r="E10" i="2"/>
  <c r="E9" i="2"/>
  <c r="E8" i="2"/>
  <c r="I7" i="2"/>
  <c r="H7" i="2"/>
  <c r="F7" i="2"/>
  <c r="H39" i="6" l="1"/>
  <c r="J39" i="6" s="1"/>
  <c r="K15" i="6"/>
  <c r="J15" i="2"/>
  <c r="J7" i="2"/>
  <c r="E15" i="7"/>
  <c r="E32" i="7"/>
  <c r="E37" i="7" s="1"/>
  <c r="H37" i="7"/>
  <c r="J37" i="7" s="1"/>
  <c r="E23" i="2"/>
  <c r="E36" i="2"/>
  <c r="H38" i="7"/>
  <c r="K32" i="11"/>
  <c r="E32" i="11"/>
  <c r="H39" i="7"/>
  <c r="E15" i="6"/>
  <c r="E39" i="6"/>
  <c r="H41" i="6"/>
  <c r="I15" i="2"/>
  <c r="J23" i="2"/>
  <c r="H15" i="2"/>
  <c r="J36" i="2"/>
  <c r="E7" i="2"/>
  <c r="J16" i="2"/>
  <c r="E16" i="2"/>
  <c r="H45" i="2"/>
  <c r="J45" i="2" s="1"/>
  <c r="F15" i="2"/>
  <c r="E40" i="2"/>
  <c r="H40" i="7" l="1"/>
  <c r="K15" i="2"/>
  <c r="H47" i="2"/>
  <c r="H48" i="2"/>
  <c r="E15" i="2"/>
  <c r="E45" i="2"/>
</calcChain>
</file>

<file path=xl/comments1.xml><?xml version="1.0" encoding="utf-8"?>
<comments xmlns="http://schemas.openxmlformats.org/spreadsheetml/2006/main">
  <authors>
    <author>Dr. Nghia Trong Nguyen</author>
  </authors>
  <commentList>
    <comment ref="D11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D12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2.xml><?xml version="1.0" encoding="utf-8"?>
<comments xmlns="http://schemas.openxmlformats.org/spreadsheetml/2006/main">
  <authors>
    <author>Dr. Nghia Trong Nguyen</author>
  </authors>
  <commentList>
    <comment ref="D2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3.xml><?xml version="1.0" encoding="utf-8"?>
<comments xmlns="http://schemas.openxmlformats.org/spreadsheetml/2006/main">
  <authors>
    <author>Dr. Nghia Trong Nguyen</author>
  </authors>
  <commentList>
    <comment ref="D30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4.xml><?xml version="1.0" encoding="utf-8"?>
<comments xmlns="http://schemas.openxmlformats.org/spreadsheetml/2006/main">
  <authors>
    <author>Dr. Nghia Trong Nguyen</author>
  </authors>
  <commentList>
    <comment ref="D4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sharedStrings.xml><?xml version="1.0" encoding="utf-8"?>
<sst xmlns="http://schemas.openxmlformats.org/spreadsheetml/2006/main" count="393" uniqueCount="131">
  <si>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</si>
  <si>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</si>
  <si>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</si>
  <si>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</si>
  <si>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</si>
  <si>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</si>
  <si>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</si>
  <si>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</si>
  <si>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</si>
  <si>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MH01</t>
  </si>
  <si>
    <t>Chính trị</t>
  </si>
  <si>
    <t>MH02</t>
  </si>
  <si>
    <t>Pháp luật</t>
  </si>
  <si>
    <t>MH03</t>
  </si>
  <si>
    <t>Giáo dục thể chất (*)</t>
  </si>
  <si>
    <t>MH04</t>
  </si>
  <si>
    <t>Giáo dục quốc phòng - An ninh (*)</t>
  </si>
  <si>
    <t>MH05</t>
  </si>
  <si>
    <t>Tin học (*)</t>
  </si>
  <si>
    <t>MH06</t>
  </si>
  <si>
    <t>Ngoại ngữ (*)</t>
  </si>
  <si>
    <t>MH07</t>
  </si>
  <si>
    <t>Kỹ năng mềm (*)</t>
  </si>
  <si>
    <t>II.1</t>
  </si>
  <si>
    <t xml:space="preserve">Học phần cơ sở </t>
  </si>
  <si>
    <t>MH08</t>
  </si>
  <si>
    <t>Soạn thảo văn bản</t>
  </si>
  <si>
    <t>MH09</t>
  </si>
  <si>
    <t>MH10</t>
  </si>
  <si>
    <t>MH11</t>
  </si>
  <si>
    <t>MH12</t>
  </si>
  <si>
    <t>MH13</t>
  </si>
  <si>
    <t>II.2</t>
  </si>
  <si>
    <t>Học phần chuyên môn ngành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</si>
  <si>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</si>
  <si>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</si>
  <si>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</si>
  <si>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</si>
  <si>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</si>
  <si>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</si>
  <si>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</si>
  <si>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</si>
  <si>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</si>
  <si>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</si>
  <si>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Thực tập tốt nghiệp</t>
  </si>
  <si>
    <t>II.3</t>
  </si>
  <si>
    <t>Học phần tự chọn</t>
  </si>
  <si>
    <t>MH25</t>
  </si>
  <si>
    <t>MH26</t>
  </si>
  <si>
    <t>MH27</t>
  </si>
  <si>
    <t>Tổng cộng</t>
  </si>
  <si>
    <t>4(2,2)</t>
  </si>
  <si>
    <t>II</t>
  </si>
  <si>
    <t>3(2,1)</t>
  </si>
  <si>
    <t>3(0,3)</t>
  </si>
  <si>
    <t>2(0,2)</t>
  </si>
  <si>
    <t>Tổng số giờ thực hành</t>
  </si>
  <si>
    <t>Tổng số giờ chương trình</t>
  </si>
  <si>
    <t>&gt;=</t>
  </si>
  <si>
    <t>3(3,0)</t>
  </si>
  <si>
    <t>Các học phần chuyên môn ngành, nghề</t>
  </si>
  <si>
    <t>MH24</t>
  </si>
  <si>
    <t>Tỉ lệ số giờ TH/tổng số giờ</t>
  </si>
  <si>
    <t>8(0,8)</t>
  </si>
  <si>
    <t>Nguyên lý kế toán</t>
  </si>
  <si>
    <t>Thống kê doanh nghiệp</t>
  </si>
  <si>
    <t xml:space="preserve">Kế toán doanh nghiệp </t>
  </si>
  <si>
    <t>Luật kinh tế</t>
  </si>
  <si>
    <t>MH28</t>
  </si>
  <si>
    <t>Tổng số giờ</t>
  </si>
  <si>
    <t>Giáo dục Quốc phòng - An ninh (*)</t>
  </si>
  <si>
    <r>
      <t>5</t>
    </r>
    <r>
      <rPr>
        <i/>
        <sz val="13"/>
        <color theme="1"/>
        <rFont val="Times New Roman"/>
        <family val="1"/>
      </rPr>
      <t>(2,3)</t>
    </r>
  </si>
  <si>
    <t>6(0,6)</t>
  </si>
  <si>
    <t>1(0,1)</t>
  </si>
  <si>
    <t>2(1,1)</t>
  </si>
  <si>
    <r>
      <t>2</t>
    </r>
    <r>
      <rPr>
        <i/>
        <sz val="13"/>
        <color theme="1"/>
        <rFont val="Times New Roman"/>
        <family val="1"/>
      </rPr>
      <t>(1,1)</t>
    </r>
  </si>
  <si>
    <t>Các học phần văn hóa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</si>
  <si>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</si>
  <si>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</si>
  <si>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</si>
  <si>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</si>
  <si>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</si>
  <si>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</si>
  <si>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</si>
  <si>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</si>
  <si>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</si>
  <si>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</si>
  <si>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</si>
  <si>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</si>
  <si>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</si>
  <si>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</si>
  <si>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</si>
  <si>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</si>
  <si>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MVH01</t>
  </si>
  <si>
    <t>MVH02</t>
  </si>
  <si>
    <t>MVH03</t>
  </si>
  <si>
    <t>MVH04</t>
  </si>
  <si>
    <t>MVH05</t>
  </si>
  <si>
    <t>MVH06</t>
  </si>
  <si>
    <t>MVH07</t>
  </si>
  <si>
    <t>MVH08</t>
  </si>
  <si>
    <t>MVH09</t>
  </si>
  <si>
    <t>MVH10</t>
  </si>
  <si>
    <t>MVH11</t>
  </si>
  <si>
    <t>MVH12</t>
  </si>
  <si>
    <t>MVH13</t>
  </si>
  <si>
    <t>MVH14</t>
  </si>
  <si>
    <t>MVH15</t>
  </si>
  <si>
    <t>MVH16</t>
  </si>
  <si>
    <t>Kiểm tra</t>
  </si>
  <si>
    <t>Toán tài chính</t>
  </si>
  <si>
    <t>Tài chính – tiền tệ</t>
  </si>
  <si>
    <t>Tài chính doanh nghiệp 1</t>
  </si>
  <si>
    <t>Tài chính doanh nghiệp 2</t>
  </si>
  <si>
    <t>Nghiệp vụ thanh toán quốc tế</t>
  </si>
  <si>
    <t>Thị trường chứng khoán</t>
  </si>
  <si>
    <t>Thẩm định dự án đầu tư</t>
  </si>
  <si>
    <t xml:space="preserve"> Kinh tế vi mô</t>
  </si>
  <si>
    <t>Quản trị rủi ro tài chính</t>
  </si>
  <si>
    <t>Đầu tư Tài chính</t>
  </si>
  <si>
    <t>Phân tích báo cáo tài chính</t>
  </si>
  <si>
    <t>Tin học ứng dụng tài chính ngân hàng</t>
  </si>
  <si>
    <t>Nghiệp vụ ngân hàng 1</t>
  </si>
  <si>
    <t>Thuế</t>
  </si>
  <si>
    <t xml:space="preserve">Chuyên đề </t>
  </si>
  <si>
    <r>
      <t>4</t>
    </r>
    <r>
      <rPr>
        <i/>
        <sz val="13"/>
        <rFont val="Times New Roman"/>
        <family val="1"/>
        <charset val="163"/>
      </rPr>
      <t>(3,1)</t>
    </r>
  </si>
  <si>
    <t>2(2,0)</t>
  </si>
  <si>
    <t>CHƯƠNG TRÌNH CĐNN NGÀNH 
TÀI CHÍNH  DOANH NGHIỆP</t>
  </si>
  <si>
    <t>CHƯƠNG TRÌNH TRUNG CẤP 1,5 NĂM NGÀNH 
TÀI CHÍNH  DOANH NGHIỆP</t>
  </si>
  <si>
    <t>CHƯƠNG TRÌNH TRUNG CẤP 2 NĂM NGÀNH 
TÀI CHÍNH  DOANH NGHIỆP</t>
  </si>
  <si>
    <t>CHƯƠNG TRÌNH TRUNG CẤP 3 NĂM NGÀNH 
TÀI CHÍNH 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</si>
</sst>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.VnTime"/>
      <family val="2"/>
    </font>
    <font>
      <i/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b/>
      <i/>
      <sz val="13"/>
      <color rgb="FF000000"/>
      <name val=".VnTime"/>
      <family val="2"/>
    </font>
    <font>
      <sz val="14"/>
      <color rgb="FF000000"/>
      <name val=".VnTime"/>
      <family val="2"/>
    </font>
    <font>
      <sz val="9"/>
      <color indexed="81"/>
      <name val="Tahoma"/>
    </font>
    <font>
      <b/>
      <sz val="9"/>
      <color indexed="81"/>
      <name val="Tahoma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3"/>
      <color rgb="FFFF0000"/>
      <name val="Times New Roman"/>
      <family val="1"/>
    </font>
    <font>
      <b/>
      <i/>
      <sz val="14"/>
      <color rgb="FF000000"/>
      <name val=".VnTime"/>
      <family val="2"/>
    </font>
    <font>
      <sz val="13"/>
      <name val="Times New Roman"/>
      <family val="1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i/>
      <sz val="13"/>
      <color theme="1"/>
      <name val="Times New Roman"/>
      <family val="1"/>
      <charset val="163"/>
    </font>
    <font>
      <b/>
      <i/>
      <sz val="13"/>
      <color rgb="FFFF0000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sz val="14"/>
      <color rgb="FF000000"/>
      <name val="Times New Roman"/>
      <family val="1"/>
      <charset val="163"/>
    </font>
    <font>
      <b/>
      <i/>
      <sz val="13"/>
      <color rgb="FF00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i/>
      <sz val="13"/>
      <color rgb="FFFF0000"/>
      <name val="Times New Roman"/>
      <family val="1"/>
      <charset val="163"/>
    </font>
    <font>
      <sz val="13"/>
      <name val="Times New Roman"/>
      <family val="1"/>
      <charset val="163"/>
    </font>
    <font>
      <sz val="11"/>
      <name val="Times New Roman"/>
      <family val="1"/>
      <charset val="163"/>
    </font>
    <font>
      <i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.VnTime"/>
      <family val="2"/>
    </font>
    <font>
      <sz val="14"/>
      <name val=".VnTime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1" fontId="6" fillId="3" borderId="6" xfId="0" applyNumberFormat="1" applyFont="1" applyFill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 wrapText="1"/>
    </xf>
    <xf numFmtId="1" fontId="1" fillId="4" borderId="6" xfId="0" applyNumberFormat="1" applyFont="1" applyFill="1" applyBorder="1" applyAlignment="1">
      <alignment horizontal="center" vertical="center" wrapText="1"/>
    </xf>
    <xf numFmtId="0" fontId="12" fillId="2" borderId="11" xfId="0" applyFont="1" applyFill="1" applyBorder="1"/>
    <xf numFmtId="1" fontId="12" fillId="2" borderId="11" xfId="0" applyNumberFormat="1" applyFont="1" applyFill="1" applyBorder="1"/>
    <xf numFmtId="0" fontId="1" fillId="2" borderId="6" xfId="0" applyFont="1" applyFill="1" applyBorder="1" applyAlignment="1">
      <alignment horizontal="center" vertical="center" wrapText="1"/>
    </xf>
    <xf numFmtId="1" fontId="0" fillId="0" borderId="0" xfId="0" applyNumberFormat="1"/>
    <xf numFmtId="1" fontId="1" fillId="2" borderId="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" fontId="8" fillId="3" borderId="6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5" borderId="15" xfId="0" applyFont="1" applyFill="1" applyBorder="1"/>
    <xf numFmtId="0" fontId="12" fillId="5" borderId="11" xfId="0" applyFont="1" applyFill="1" applyBorder="1"/>
    <xf numFmtId="0" fontId="12" fillId="5" borderId="16" xfId="0" applyFont="1" applyFill="1" applyBorder="1"/>
    <xf numFmtId="0" fontId="13" fillId="2" borderId="11" xfId="0" applyFont="1" applyFill="1" applyBorder="1" applyAlignment="1">
      <alignment horizontal="center"/>
    </xf>
    <xf numFmtId="0" fontId="13" fillId="5" borderId="0" xfId="0" applyFont="1" applyFill="1"/>
    <xf numFmtId="9" fontId="13" fillId="5" borderId="0" xfId="0" applyNumberFormat="1" applyFont="1" applyFill="1"/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1" fontId="1" fillId="4" borderId="13" xfId="0" applyNumberFormat="1" applyFont="1" applyFill="1" applyBorder="1" applyAlignment="1">
      <alignment horizontal="center" vertical="center" wrapText="1"/>
    </xf>
    <xf numFmtId="1" fontId="13" fillId="5" borderId="11" xfId="0" applyNumberFormat="1" applyFont="1" applyFill="1" applyBorder="1"/>
    <xf numFmtId="0" fontId="13" fillId="5" borderId="11" xfId="0" applyFont="1" applyFill="1" applyBorder="1"/>
    <xf numFmtId="0" fontId="1" fillId="3" borderId="6" xfId="0" applyFont="1" applyFill="1" applyBorder="1" applyAlignment="1">
      <alignment horizontal="center" vertical="center" wrapText="1"/>
    </xf>
    <xf numFmtId="1" fontId="16" fillId="3" borderId="6" xfId="0" applyNumberFormat="1" applyFont="1" applyFill="1" applyBorder="1" applyAlignment="1">
      <alignment horizontal="center" vertical="center" wrapText="1"/>
    </xf>
    <xf numFmtId="1" fontId="1" fillId="3" borderId="6" xfId="0" applyNumberFormat="1" applyFont="1" applyFill="1" applyBorder="1" applyAlignment="1">
      <alignment horizontal="center" vertical="center" wrapText="1"/>
    </xf>
    <xf numFmtId="1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" fontId="17" fillId="3" borderId="6" xfId="0" applyNumberFormat="1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vertical="center" wrapText="1"/>
    </xf>
    <xf numFmtId="0" fontId="19" fillId="0" borderId="0" xfId="0" applyFont="1"/>
    <xf numFmtId="0" fontId="23" fillId="2" borderId="11" xfId="0" applyFont="1" applyFill="1" applyBorder="1" applyAlignment="1">
      <alignment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vertical="center" wrapText="1"/>
    </xf>
    <xf numFmtId="1" fontId="21" fillId="2" borderId="11" xfId="0" applyNumberFormat="1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vertical="center" wrapText="1"/>
    </xf>
    <xf numFmtId="1" fontId="20" fillId="3" borderId="11" xfId="0" applyNumberFormat="1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1" fontId="26" fillId="3" borderId="11" xfId="0" applyNumberFormat="1" applyFont="1" applyFill="1" applyBorder="1" applyAlignment="1">
      <alignment horizontal="center" vertical="center" wrapText="1"/>
    </xf>
    <xf numFmtId="1" fontId="27" fillId="3" borderId="11" xfId="0" applyNumberFormat="1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1" fontId="29" fillId="3" borderId="11" xfId="0" applyNumberFormat="1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center" vertical="center" wrapText="1"/>
    </xf>
    <xf numFmtId="1" fontId="21" fillId="4" borderId="11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2" fontId="13" fillId="5" borderId="11" xfId="0" applyNumberFormat="1" applyFont="1" applyFill="1" applyBorder="1"/>
    <xf numFmtId="0" fontId="30" fillId="0" borderId="11" xfId="0" applyFont="1" applyBorder="1" applyAlignment="1">
      <alignment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left" vertical="center" wrapText="1"/>
    </xf>
    <xf numFmtId="0" fontId="30" fillId="0" borderId="11" xfId="0" applyFont="1" applyFill="1" applyBorder="1" applyAlignment="1">
      <alignment vertical="center" wrapText="1"/>
    </xf>
    <xf numFmtId="1" fontId="30" fillId="0" borderId="11" xfId="0" applyNumberFormat="1" applyFont="1" applyBorder="1" applyAlignment="1">
      <alignment horizontal="center" vertical="center" wrapText="1"/>
    </xf>
    <xf numFmtId="1" fontId="33" fillId="0" borderId="11" xfId="0" applyNumberFormat="1" applyFont="1" applyFill="1" applyBorder="1" applyAlignment="1">
      <alignment horizontal="center" vertical="center" wrapText="1"/>
    </xf>
    <xf numFmtId="1" fontId="33" fillId="0" borderId="11" xfId="0" applyNumberFormat="1" applyFont="1" applyBorder="1" applyAlignment="1">
      <alignment horizontal="center" vertical="center" wrapText="1"/>
    </xf>
    <xf numFmtId="0" fontId="30" fillId="0" borderId="11" xfId="0" applyFont="1" applyBorder="1"/>
    <xf numFmtId="0" fontId="20" fillId="0" borderId="20" xfId="0" applyFont="1" applyBorder="1" applyAlignment="1">
      <alignment horizontal="center" vertical="center" wrapText="1"/>
    </xf>
    <xf numFmtId="0" fontId="30" fillId="0" borderId="20" xfId="0" applyFont="1" applyBorder="1" applyAlignment="1">
      <alignment vertical="center" wrapText="1"/>
    </xf>
    <xf numFmtId="0" fontId="23" fillId="2" borderId="20" xfId="0" applyFont="1" applyFill="1" applyBorder="1" applyAlignment="1">
      <alignment horizontal="center" vertical="center" wrapText="1"/>
    </xf>
    <xf numFmtId="0" fontId="25" fillId="3" borderId="20" xfId="0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vertical="center" wrapText="1"/>
    </xf>
    <xf numFmtId="0" fontId="25" fillId="0" borderId="20" xfId="0" applyFont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vertical="center" wrapText="1"/>
    </xf>
    <xf numFmtId="1" fontId="21" fillId="4" borderId="22" xfId="0" applyNumberFormat="1" applyFont="1" applyFill="1" applyBorder="1" applyAlignment="1">
      <alignment horizontal="center" vertical="center" wrapText="1"/>
    </xf>
    <xf numFmtId="0" fontId="22" fillId="0" borderId="0" xfId="0" applyFont="1" applyBorder="1"/>
    <xf numFmtId="0" fontId="31" fillId="0" borderId="0" xfId="0" applyFont="1" applyBorder="1"/>
    <xf numFmtId="1" fontId="22" fillId="0" borderId="0" xfId="0" applyNumberFormat="1" applyFont="1" applyBorder="1"/>
    <xf numFmtId="0" fontId="28" fillId="0" borderId="0" xfId="0" applyFont="1" applyBorder="1"/>
    <xf numFmtId="0" fontId="34" fillId="0" borderId="3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1" fontId="18" fillId="0" borderId="13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1" fontId="35" fillId="0" borderId="6" xfId="0" applyNumberFormat="1" applyFont="1" applyBorder="1" applyAlignment="1">
      <alignment horizontal="center" vertical="center" wrapText="1"/>
    </xf>
    <xf numFmtId="0" fontId="18" fillId="0" borderId="9" xfId="0" applyFont="1" applyBorder="1" applyAlignment="1">
      <alignment vertical="center" wrapText="1"/>
    </xf>
    <xf numFmtId="1" fontId="18" fillId="0" borderId="6" xfId="0" applyNumberFormat="1" applyFont="1" applyBorder="1" applyAlignment="1">
      <alignment horizontal="center" vertical="center" wrapText="1"/>
    </xf>
    <xf numFmtId="0" fontId="36" fillId="0" borderId="0" xfId="0" applyFont="1"/>
    <xf numFmtId="0" fontId="2" fillId="0" borderId="0" xfId="0" applyFont="1" applyBorder="1" applyAlignment="1">
      <alignment horizontal="center" vertical="center" wrapText="1"/>
    </xf>
    <xf numFmtId="1" fontId="33" fillId="0" borderId="11" xfId="0" applyNumberFormat="1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1" fontId="33" fillId="0" borderId="11" xfId="0" applyNumberFormat="1" applyFont="1" applyFill="1" applyBorder="1" applyAlignment="1">
      <alignment horizontal="center" vertical="center" wrapText="1"/>
    </xf>
    <xf numFmtId="1" fontId="33" fillId="0" borderId="11" xfId="0" applyNumberFormat="1" applyFont="1" applyFill="1" applyBorder="1" applyAlignment="1">
      <alignment horizontal="center" vertical="center" wrapText="1"/>
    </xf>
    <xf numFmtId="1" fontId="21" fillId="4" borderId="11" xfId="0" applyNumberFormat="1" applyFont="1" applyFill="1" applyBorder="1" applyAlignment="1">
      <alignment horizontal="center" vertical="center" wrapText="1"/>
    </xf>
    <xf numFmtId="1" fontId="12" fillId="2" borderId="16" xfId="0" applyNumberFormat="1" applyFont="1" applyFill="1" applyBorder="1" applyAlignment="1">
      <alignment horizontal="center"/>
    </xf>
    <xf numFmtId="1" fontId="12" fillId="2" borderId="17" xfId="0" applyNumberFormat="1" applyFont="1" applyFill="1" applyBorder="1" applyAlignment="1">
      <alignment horizontal="center"/>
    </xf>
    <xf numFmtId="0" fontId="21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1" fontId="21" fillId="2" borderId="11" xfId="0" applyNumberFormat="1" applyFont="1" applyFill="1" applyBorder="1" applyAlignment="1">
      <alignment horizontal="center" vertical="center" wrapText="1"/>
    </xf>
    <xf numFmtId="1" fontId="26" fillId="3" borderId="11" xfId="0" applyNumberFormat="1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1" fontId="20" fillId="3" borderId="11" xfId="0" applyNumberFormat="1" applyFont="1" applyFill="1" applyBorder="1" applyAlignment="1">
      <alignment horizontal="center" vertical="center" wrapText="1"/>
    </xf>
    <xf numFmtId="1" fontId="33" fillId="0" borderId="1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1" fontId="27" fillId="3" borderId="1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1" fontId="1" fillId="2" borderId="14" xfId="0" applyNumberFormat="1" applyFont="1" applyFill="1" applyBorder="1" applyAlignment="1">
      <alignment horizontal="center" vertical="center" wrapText="1"/>
    </xf>
    <xf numFmtId="1" fontId="8" fillId="3" borderId="9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" fontId="1" fillId="4" borderId="9" xfId="0" applyNumberFormat="1" applyFont="1" applyFill="1" applyBorder="1" applyAlignment="1">
      <alignment horizontal="center" vertical="center" wrapText="1"/>
    </xf>
    <xf numFmtId="1" fontId="1" fillId="4" borderId="4" xfId="0" applyNumberFormat="1" applyFont="1" applyFill="1" applyBorder="1" applyAlignment="1">
      <alignment horizontal="center" vertical="center" wrapText="1"/>
    </xf>
    <xf numFmtId="1" fontId="35" fillId="0" borderId="9" xfId="0" applyNumberFormat="1" applyFont="1" applyBorder="1" applyAlignment="1">
      <alignment horizontal="center" vertical="center" wrapText="1"/>
    </xf>
    <xf numFmtId="1" fontId="35" fillId="0" borderId="4" xfId="0" applyNumberFormat="1" applyFont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" fontId="17" fillId="3" borderId="9" xfId="0" applyNumberFormat="1" applyFont="1" applyFill="1" applyBorder="1" applyAlignment="1">
      <alignment horizontal="center" vertical="center" wrapText="1"/>
    </xf>
    <xf numFmtId="1" fontId="17" fillId="3" borderId="4" xfId="0" applyNumberFormat="1" applyFont="1" applyFill="1" applyBorder="1" applyAlignment="1">
      <alignment horizontal="center" vertical="center" wrapText="1"/>
    </xf>
    <xf numFmtId="1" fontId="33" fillId="0" borderId="23" xfId="0" applyNumberFormat="1" applyFont="1" applyFill="1" applyBorder="1" applyAlignment="1">
      <alignment horizontal="center" vertical="center" wrapText="1"/>
    </xf>
    <xf numFmtId="1" fontId="33" fillId="0" borderId="24" xfId="0" applyNumberFormat="1" applyFont="1" applyFill="1" applyBorder="1" applyAlignment="1">
      <alignment horizontal="center" vertical="center" wrapText="1"/>
    </xf>
    <xf numFmtId="1" fontId="1" fillId="3" borderId="9" xfId="0" applyNumberFormat="1" applyFont="1" applyFill="1" applyBorder="1" applyAlignment="1">
      <alignment horizontal="center" vertical="center" wrapText="1"/>
    </xf>
    <xf numFmtId="1" fontId="1" fillId="3" borderId="4" xfId="0" applyNumberFormat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  <color rgb="FFCCFFCC"/>
      <color rgb="FFCCFFFF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52"/>
  <sheetViews>
    <sheetView tabSelected="1" zoomScaleNormal="100" workbookViewId="0">
      <selection activeCell="F17" sqref="F17:I17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1" ht="50.25" customHeight="1" x14ac:dyDescent="0.35">
      <c r="B1" s="110" t="s">
        <v>127</v>
      </c>
      <c r="C1" s="110"/>
      <c r="D1" s="110"/>
      <c r="E1" s="110"/>
      <c r="F1" s="110"/>
      <c r="G1" s="110"/>
      <c r="H1" s="110"/>
      <c r="I1" s="110"/>
    </row>
    <row r="2" spans="2:11" ht="15.75" thickBot="1" x14ac:dyDescent="0.3"/>
    <row r="3" spans="2:11" ht="21.75" customHeight="1" x14ac:dyDescent="0.25">
      <c r="B3" s="112" t="s">
        <v>0</v>
      </c>
      <c r="C3" s="111" t="s">
        <v>1</v>
      </c>
      <c r="D3" s="111" t="s">
        <v>2</v>
      </c>
      <c r="E3" s="103" t="s">
        <v>3</v>
      </c>
      <c r="F3" s="103"/>
      <c r="G3" s="103"/>
      <c r="H3" s="103"/>
      <c r="I3" s="103"/>
      <c r="J3" s="81"/>
      <c r="K3" s="81"/>
    </row>
    <row r="4" spans="2:11" ht="16.5" x14ac:dyDescent="0.25">
      <c r="B4" s="113"/>
      <c r="C4" s="103"/>
      <c r="D4" s="103"/>
      <c r="E4" s="103" t="s">
        <v>69</v>
      </c>
      <c r="F4" s="103" t="s">
        <v>4</v>
      </c>
      <c r="G4" s="103"/>
      <c r="H4" s="103"/>
      <c r="I4" s="103"/>
      <c r="J4" s="81"/>
      <c r="K4" s="81"/>
    </row>
    <row r="5" spans="2:11" ht="73.5" customHeight="1" x14ac:dyDescent="0.25">
      <c r="B5" s="113"/>
      <c r="C5" s="103"/>
      <c r="D5" s="103"/>
      <c r="E5" s="103"/>
      <c r="F5" s="103" t="s">
        <v>5</v>
      </c>
      <c r="G5" s="103"/>
      <c r="H5" s="103" t="s">
        <v>6</v>
      </c>
      <c r="I5" s="103" t="s">
        <v>109</v>
      </c>
      <c r="J5" s="81"/>
      <c r="K5" s="81"/>
    </row>
    <row r="6" spans="2:11" ht="7.5" customHeight="1" x14ac:dyDescent="0.25">
      <c r="B6" s="113"/>
      <c r="C6" s="103"/>
      <c r="D6" s="103"/>
      <c r="E6" s="103"/>
      <c r="F6" s="103"/>
      <c r="G6" s="103"/>
      <c r="H6" s="103"/>
      <c r="I6" s="103"/>
      <c r="J6" s="81"/>
      <c r="K6" s="81"/>
    </row>
    <row r="7" spans="2:11" ht="42" customHeight="1" x14ac:dyDescent="0.25">
      <c r="B7" s="72" t="s">
        <v>7</v>
      </c>
      <c r="C7" s="48" t="s">
        <v>8</v>
      </c>
      <c r="D7" s="49">
        <v>25</v>
      </c>
      <c r="E7" s="49">
        <f>SUM(E$8:E$14)</f>
        <v>450</v>
      </c>
      <c r="F7" s="107">
        <f>SUM(F$8:G$14)</f>
        <v>288</v>
      </c>
      <c r="G7" s="107"/>
      <c r="H7" s="49">
        <f>SUM(H$8:H$14)</f>
        <v>150</v>
      </c>
      <c r="I7" s="49">
        <f>SUM(I$8:I$14)</f>
        <v>12</v>
      </c>
      <c r="J7" s="81">
        <f>SUM(E8:E14)</f>
        <v>450</v>
      </c>
      <c r="K7" s="81"/>
    </row>
    <row r="8" spans="2:11" ht="24" customHeight="1" x14ac:dyDescent="0.25">
      <c r="B8" s="73" t="s">
        <v>9</v>
      </c>
      <c r="C8" s="64" t="s">
        <v>10</v>
      </c>
      <c r="D8" s="65">
        <v>6</v>
      </c>
      <c r="E8" s="65">
        <f>SUM($F8:$I8)</f>
        <v>90</v>
      </c>
      <c r="F8" s="104">
        <v>88</v>
      </c>
      <c r="G8" s="104"/>
      <c r="H8" s="65">
        <v>0</v>
      </c>
      <c r="I8" s="65">
        <v>2</v>
      </c>
      <c r="J8" s="82"/>
      <c r="K8" s="82"/>
    </row>
    <row r="9" spans="2:11" ht="21" customHeight="1" x14ac:dyDescent="0.25">
      <c r="B9" s="73" t="s">
        <v>11</v>
      </c>
      <c r="C9" s="64" t="s">
        <v>12</v>
      </c>
      <c r="D9" s="65">
        <v>2</v>
      </c>
      <c r="E9" s="65">
        <f t="shared" ref="E9:E40" si="0">SUM($F9:$I9)</f>
        <v>30</v>
      </c>
      <c r="F9" s="104">
        <v>28</v>
      </c>
      <c r="G9" s="104"/>
      <c r="H9" s="65">
        <v>0</v>
      </c>
      <c r="I9" s="65">
        <v>2</v>
      </c>
      <c r="J9" s="82"/>
      <c r="K9" s="82"/>
    </row>
    <row r="10" spans="2:11" ht="16.5" x14ac:dyDescent="0.25">
      <c r="B10" s="73" t="s">
        <v>13</v>
      </c>
      <c r="C10" s="66" t="s">
        <v>14</v>
      </c>
      <c r="D10" s="65">
        <v>2</v>
      </c>
      <c r="E10" s="65">
        <f t="shared" si="0"/>
        <v>60</v>
      </c>
      <c r="F10" s="104">
        <v>0</v>
      </c>
      <c r="G10" s="104"/>
      <c r="H10" s="65">
        <v>60</v>
      </c>
      <c r="I10" s="65"/>
      <c r="J10" s="82"/>
      <c r="K10" s="82"/>
    </row>
    <row r="11" spans="2:11" ht="29.25" customHeight="1" x14ac:dyDescent="0.25">
      <c r="B11" s="73" t="s">
        <v>15</v>
      </c>
      <c r="C11" s="64" t="s">
        <v>16</v>
      </c>
      <c r="D11" s="65" t="s">
        <v>125</v>
      </c>
      <c r="E11" s="65">
        <f t="shared" si="0"/>
        <v>75</v>
      </c>
      <c r="F11" s="104">
        <v>43</v>
      </c>
      <c r="G11" s="104"/>
      <c r="H11" s="65">
        <v>30</v>
      </c>
      <c r="I11" s="65">
        <v>2</v>
      </c>
      <c r="J11" s="82"/>
      <c r="K11" s="82"/>
    </row>
    <row r="12" spans="2:11" ht="24.75" customHeight="1" x14ac:dyDescent="0.25">
      <c r="B12" s="73" t="s">
        <v>17</v>
      </c>
      <c r="C12" s="64" t="s">
        <v>18</v>
      </c>
      <c r="D12" s="65" t="s">
        <v>51</v>
      </c>
      <c r="E12" s="65">
        <f t="shared" si="0"/>
        <v>90</v>
      </c>
      <c r="F12" s="104">
        <v>28</v>
      </c>
      <c r="G12" s="104"/>
      <c r="H12" s="65">
        <v>60</v>
      </c>
      <c r="I12" s="65">
        <v>2</v>
      </c>
      <c r="J12" s="82"/>
      <c r="K12" s="82"/>
    </row>
    <row r="13" spans="2:11" ht="21.75" customHeight="1" x14ac:dyDescent="0.25">
      <c r="B13" s="73" t="s">
        <v>19</v>
      </c>
      <c r="C13" s="64" t="s">
        <v>20</v>
      </c>
      <c r="D13" s="65">
        <v>4</v>
      </c>
      <c r="E13" s="65">
        <f t="shared" si="0"/>
        <v>60</v>
      </c>
      <c r="F13" s="104">
        <v>58</v>
      </c>
      <c r="G13" s="104"/>
      <c r="H13" s="65">
        <v>0</v>
      </c>
      <c r="I13" s="65">
        <v>2</v>
      </c>
      <c r="J13" s="82"/>
      <c r="K13" s="82"/>
    </row>
    <row r="14" spans="2:11" ht="21.75" customHeight="1" x14ac:dyDescent="0.25">
      <c r="B14" s="73" t="s">
        <v>21</v>
      </c>
      <c r="C14" s="64" t="s">
        <v>22</v>
      </c>
      <c r="D14" s="65">
        <v>3</v>
      </c>
      <c r="E14" s="65">
        <f t="shared" si="0"/>
        <v>45</v>
      </c>
      <c r="F14" s="104">
        <v>43</v>
      </c>
      <c r="G14" s="104"/>
      <c r="H14" s="65">
        <v>0</v>
      </c>
      <c r="I14" s="65">
        <v>2</v>
      </c>
      <c r="J14" s="82"/>
      <c r="K14" s="82"/>
    </row>
    <row r="15" spans="2:11" ht="34.5" customHeight="1" x14ac:dyDescent="0.25">
      <c r="B15" s="74" t="s">
        <v>52</v>
      </c>
      <c r="C15" s="50" t="s">
        <v>60</v>
      </c>
      <c r="D15" s="51">
        <v>65</v>
      </c>
      <c r="E15" s="52">
        <f t="shared" si="0"/>
        <v>1470</v>
      </c>
      <c r="F15" s="105">
        <f>SUM(F16,F23,F36)</f>
        <v>564</v>
      </c>
      <c r="G15" s="105"/>
      <c r="H15" s="51">
        <f>SUM(H16,H23,H36)</f>
        <v>870</v>
      </c>
      <c r="I15" s="51">
        <f>SUM(I16,I23,I36)</f>
        <v>36</v>
      </c>
      <c r="J15" s="83">
        <f>SUM(E17:E22,E24:E35,E37:E39)</f>
        <v>1470</v>
      </c>
      <c r="K15" s="83">
        <f>SUM(J16,J23,J36)</f>
        <v>1470</v>
      </c>
    </row>
    <row r="16" spans="2:11" ht="34.5" customHeight="1" x14ac:dyDescent="0.25">
      <c r="B16" s="75" t="s">
        <v>23</v>
      </c>
      <c r="C16" s="53" t="s">
        <v>24</v>
      </c>
      <c r="D16" s="54">
        <v>17</v>
      </c>
      <c r="E16" s="55">
        <f t="shared" si="0"/>
        <v>255</v>
      </c>
      <c r="F16" s="106">
        <f>SUM(F17:G22)</f>
        <v>243</v>
      </c>
      <c r="G16" s="106"/>
      <c r="H16" s="56">
        <f>SUM(H17:H22)</f>
        <v>0</v>
      </c>
      <c r="I16" s="57">
        <f>SUM(I17:I22)</f>
        <v>12</v>
      </c>
      <c r="J16" s="83">
        <f>SUM(E17:E22)</f>
        <v>255</v>
      </c>
      <c r="K16" s="81"/>
    </row>
    <row r="17" spans="2:11" ht="25.5" customHeight="1" x14ac:dyDescent="0.25">
      <c r="B17" s="76" t="s">
        <v>25</v>
      </c>
      <c r="C17" s="67" t="s">
        <v>64</v>
      </c>
      <c r="D17" s="68" t="s">
        <v>59</v>
      </c>
      <c r="E17" s="68">
        <f>SUM($F17:$I17)</f>
        <v>45</v>
      </c>
      <c r="F17" s="99">
        <v>43</v>
      </c>
      <c r="G17" s="99"/>
      <c r="H17" s="69">
        <v>0</v>
      </c>
      <c r="I17" s="70">
        <v>2</v>
      </c>
      <c r="J17" s="81"/>
      <c r="K17" s="81"/>
    </row>
    <row r="18" spans="2:11" ht="18.75" x14ac:dyDescent="0.25">
      <c r="B18" s="76" t="s">
        <v>27</v>
      </c>
      <c r="C18" s="67" t="s">
        <v>111</v>
      </c>
      <c r="D18" s="68" t="s">
        <v>59</v>
      </c>
      <c r="E18" s="68">
        <f t="shared" ref="E18:E22" si="1">SUM($F18:$I18)</f>
        <v>45</v>
      </c>
      <c r="F18" s="99">
        <v>43</v>
      </c>
      <c r="G18" s="99"/>
      <c r="H18" s="98">
        <v>0</v>
      </c>
      <c r="I18" s="70">
        <v>2</v>
      </c>
      <c r="J18" s="81"/>
      <c r="K18" s="81"/>
    </row>
    <row r="19" spans="2:11" ht="18.75" x14ac:dyDescent="0.25">
      <c r="B19" s="76" t="s">
        <v>28</v>
      </c>
      <c r="C19" s="64" t="s">
        <v>65</v>
      </c>
      <c r="D19" s="68" t="s">
        <v>59</v>
      </c>
      <c r="E19" s="68">
        <f t="shared" si="1"/>
        <v>45</v>
      </c>
      <c r="F19" s="99">
        <v>43</v>
      </c>
      <c r="G19" s="99"/>
      <c r="H19" s="98">
        <v>0</v>
      </c>
      <c r="I19" s="70">
        <v>2</v>
      </c>
      <c r="J19" s="81"/>
      <c r="K19" s="81"/>
    </row>
    <row r="20" spans="2:11" ht="18.75" x14ac:dyDescent="0.25">
      <c r="B20" s="76" t="s">
        <v>29</v>
      </c>
      <c r="C20" s="64" t="s">
        <v>110</v>
      </c>
      <c r="D20" s="68" t="s">
        <v>59</v>
      </c>
      <c r="E20" s="68">
        <f t="shared" si="1"/>
        <v>45</v>
      </c>
      <c r="F20" s="99">
        <v>43</v>
      </c>
      <c r="G20" s="99"/>
      <c r="H20" s="98">
        <v>0</v>
      </c>
      <c r="I20" s="70">
        <v>2</v>
      </c>
      <c r="J20" s="84"/>
      <c r="K20" s="81"/>
    </row>
    <row r="21" spans="2:11" ht="18.75" x14ac:dyDescent="0.25">
      <c r="B21" s="76" t="s">
        <v>30</v>
      </c>
      <c r="C21" s="64" t="s">
        <v>67</v>
      </c>
      <c r="D21" s="68" t="s">
        <v>126</v>
      </c>
      <c r="E21" s="68">
        <f t="shared" si="1"/>
        <v>30</v>
      </c>
      <c r="F21" s="99">
        <v>28</v>
      </c>
      <c r="G21" s="99"/>
      <c r="H21" s="98">
        <v>0</v>
      </c>
      <c r="I21" s="70">
        <v>2</v>
      </c>
      <c r="J21" s="81"/>
      <c r="K21" s="81"/>
    </row>
    <row r="22" spans="2:11" ht="18.75" x14ac:dyDescent="0.25">
      <c r="B22" s="76" t="s">
        <v>31</v>
      </c>
      <c r="C22" s="64" t="s">
        <v>117</v>
      </c>
      <c r="D22" s="68" t="s">
        <v>59</v>
      </c>
      <c r="E22" s="68">
        <f t="shared" si="1"/>
        <v>45</v>
      </c>
      <c r="F22" s="99">
        <v>43</v>
      </c>
      <c r="G22" s="99"/>
      <c r="H22" s="98">
        <v>0</v>
      </c>
      <c r="I22" s="70">
        <v>2</v>
      </c>
      <c r="J22" s="81"/>
      <c r="K22" s="81"/>
    </row>
    <row r="23" spans="2:11" ht="30.75" customHeight="1" x14ac:dyDescent="0.25">
      <c r="B23" s="77" t="s">
        <v>32</v>
      </c>
      <c r="C23" s="53" t="s">
        <v>33</v>
      </c>
      <c r="D23" s="59">
        <v>40</v>
      </c>
      <c r="E23" s="54">
        <f>SUM($F23:$I23)</f>
        <v>1050</v>
      </c>
      <c r="F23" s="114">
        <f>SUM(F$24:G$35)</f>
        <v>252</v>
      </c>
      <c r="G23" s="114"/>
      <c r="H23" s="57">
        <f>SUM(H24:H35)</f>
        <v>780</v>
      </c>
      <c r="I23" s="57">
        <f>SUM(I$24:I$35)</f>
        <v>18</v>
      </c>
      <c r="J23" s="83">
        <f>SUM(E24:E35)</f>
        <v>1050</v>
      </c>
      <c r="K23" s="81"/>
    </row>
    <row r="24" spans="2:11" ht="27.75" customHeight="1" x14ac:dyDescent="0.25">
      <c r="B24" s="73" t="s">
        <v>34</v>
      </c>
      <c r="C24" s="64" t="s">
        <v>66</v>
      </c>
      <c r="D24" s="68" t="s">
        <v>53</v>
      </c>
      <c r="E24" s="65">
        <f>SUM($F24:$I24)</f>
        <v>60</v>
      </c>
      <c r="F24" s="99">
        <v>28</v>
      </c>
      <c r="G24" s="99"/>
      <c r="H24" s="69">
        <v>30</v>
      </c>
      <c r="I24" s="70">
        <v>2</v>
      </c>
      <c r="J24" s="81"/>
      <c r="K24" s="81"/>
    </row>
    <row r="25" spans="2:11" ht="31.5" customHeight="1" x14ac:dyDescent="0.25">
      <c r="B25" s="73" t="s">
        <v>35</v>
      </c>
      <c r="C25" s="64" t="s">
        <v>112</v>
      </c>
      <c r="D25" s="68" t="s">
        <v>53</v>
      </c>
      <c r="E25" s="68">
        <f>SUM($F25:$I25)</f>
        <v>60</v>
      </c>
      <c r="F25" s="99">
        <v>28</v>
      </c>
      <c r="G25" s="99"/>
      <c r="H25" s="69">
        <v>30</v>
      </c>
      <c r="I25" s="70">
        <v>2</v>
      </c>
      <c r="J25" s="84"/>
      <c r="K25" s="81"/>
    </row>
    <row r="26" spans="2:11" s="47" customFormat="1" ht="33.75" customHeight="1" x14ac:dyDescent="0.25">
      <c r="B26" s="73" t="s">
        <v>36</v>
      </c>
      <c r="C26" s="64" t="s">
        <v>113</v>
      </c>
      <c r="D26" s="68" t="s">
        <v>53</v>
      </c>
      <c r="E26" s="68">
        <f>SUM($F26:$I26)</f>
        <v>60</v>
      </c>
      <c r="F26" s="99">
        <v>28</v>
      </c>
      <c r="G26" s="99"/>
      <c r="H26" s="69">
        <v>30</v>
      </c>
      <c r="I26" s="70">
        <v>2</v>
      </c>
      <c r="J26" s="84"/>
      <c r="K26" s="84"/>
    </row>
    <row r="27" spans="2:11" s="47" customFormat="1" ht="34.5" customHeight="1" x14ac:dyDescent="0.25">
      <c r="B27" s="73" t="s">
        <v>37</v>
      </c>
      <c r="C27" s="64" t="s">
        <v>118</v>
      </c>
      <c r="D27" s="68" t="s">
        <v>53</v>
      </c>
      <c r="E27" s="65">
        <f t="shared" si="0"/>
        <v>60</v>
      </c>
      <c r="F27" s="99">
        <v>28</v>
      </c>
      <c r="G27" s="99"/>
      <c r="H27" s="69">
        <v>30</v>
      </c>
      <c r="I27" s="70">
        <v>2</v>
      </c>
      <c r="J27" s="84"/>
      <c r="K27" s="84"/>
    </row>
    <row r="28" spans="2:11" s="47" customFormat="1" ht="30.75" customHeight="1" x14ac:dyDescent="0.25">
      <c r="B28" s="73" t="s">
        <v>38</v>
      </c>
      <c r="C28" s="64" t="s">
        <v>115</v>
      </c>
      <c r="D28" s="68" t="s">
        <v>53</v>
      </c>
      <c r="E28" s="65">
        <f t="shared" si="0"/>
        <v>60</v>
      </c>
      <c r="F28" s="99">
        <v>28</v>
      </c>
      <c r="G28" s="99"/>
      <c r="H28" s="69">
        <v>30</v>
      </c>
      <c r="I28" s="70">
        <v>2</v>
      </c>
      <c r="J28" s="84"/>
      <c r="K28" s="84"/>
    </row>
    <row r="29" spans="2:11" s="47" customFormat="1" ht="24.75" customHeight="1" x14ac:dyDescent="0.25">
      <c r="B29" s="73" t="s">
        <v>39</v>
      </c>
      <c r="C29" s="64" t="s">
        <v>116</v>
      </c>
      <c r="D29" s="68" t="s">
        <v>53</v>
      </c>
      <c r="E29" s="65">
        <f t="shared" si="0"/>
        <v>60</v>
      </c>
      <c r="F29" s="99">
        <v>28</v>
      </c>
      <c r="G29" s="99"/>
      <c r="H29" s="69">
        <v>30</v>
      </c>
      <c r="I29" s="70">
        <v>2</v>
      </c>
      <c r="J29" s="84"/>
      <c r="K29" s="84"/>
    </row>
    <row r="30" spans="2:11" s="47" customFormat="1" ht="31.5" customHeight="1" x14ac:dyDescent="0.25">
      <c r="B30" s="73" t="s">
        <v>40</v>
      </c>
      <c r="C30" s="64" t="s">
        <v>119</v>
      </c>
      <c r="D30" s="68" t="s">
        <v>53</v>
      </c>
      <c r="E30" s="65">
        <f t="shared" si="0"/>
        <v>60</v>
      </c>
      <c r="F30" s="99">
        <v>28</v>
      </c>
      <c r="G30" s="99"/>
      <c r="H30" s="69">
        <v>30</v>
      </c>
      <c r="I30" s="70">
        <v>2</v>
      </c>
      <c r="J30" s="84"/>
      <c r="K30" s="84"/>
    </row>
    <row r="31" spans="2:11" s="47" customFormat="1" ht="31.5" customHeight="1" x14ac:dyDescent="0.25">
      <c r="B31" s="73" t="s">
        <v>41</v>
      </c>
      <c r="C31" s="64" t="s">
        <v>114</v>
      </c>
      <c r="D31" s="68" t="s">
        <v>53</v>
      </c>
      <c r="E31" s="65">
        <f t="shared" si="0"/>
        <v>60</v>
      </c>
      <c r="F31" s="99">
        <v>28</v>
      </c>
      <c r="G31" s="99"/>
      <c r="H31" s="69">
        <v>30</v>
      </c>
      <c r="I31" s="70">
        <v>2</v>
      </c>
      <c r="J31" s="84"/>
      <c r="K31" s="84"/>
    </row>
    <row r="32" spans="2:11" s="47" customFormat="1" ht="31.5" customHeight="1" x14ac:dyDescent="0.25">
      <c r="B32" s="73" t="s">
        <v>42</v>
      </c>
      <c r="C32" s="64" t="s">
        <v>121</v>
      </c>
      <c r="D32" s="68" t="s">
        <v>54</v>
      </c>
      <c r="E32" s="65">
        <f t="shared" si="0"/>
        <v>90</v>
      </c>
      <c r="F32" s="99">
        <v>0</v>
      </c>
      <c r="G32" s="99"/>
      <c r="H32" s="69">
        <v>90</v>
      </c>
      <c r="I32" s="70">
        <v>0</v>
      </c>
      <c r="J32" s="84"/>
      <c r="K32" s="84"/>
    </row>
    <row r="33" spans="2:11" s="47" customFormat="1" ht="29.25" customHeight="1" x14ac:dyDescent="0.25">
      <c r="B33" s="73" t="s">
        <v>43</v>
      </c>
      <c r="C33" s="64" t="s">
        <v>120</v>
      </c>
      <c r="D33" s="68" t="s">
        <v>53</v>
      </c>
      <c r="E33" s="65">
        <f t="shared" si="0"/>
        <v>60</v>
      </c>
      <c r="F33" s="99">
        <v>28</v>
      </c>
      <c r="G33" s="99"/>
      <c r="H33" s="69">
        <v>30</v>
      </c>
      <c r="I33" s="70">
        <v>2</v>
      </c>
      <c r="J33" s="84"/>
      <c r="K33" s="84"/>
    </row>
    <row r="34" spans="2:11" ht="29.25" customHeight="1" x14ac:dyDescent="0.25">
      <c r="B34" s="73" t="s">
        <v>61</v>
      </c>
      <c r="C34" s="64" t="s">
        <v>124</v>
      </c>
      <c r="D34" s="68" t="s">
        <v>55</v>
      </c>
      <c r="E34" s="68">
        <f>SUM($F34:$I34)</f>
        <v>60</v>
      </c>
      <c r="F34" s="109">
        <v>0</v>
      </c>
      <c r="G34" s="109"/>
      <c r="H34" s="70">
        <v>60</v>
      </c>
      <c r="I34" s="70">
        <v>0</v>
      </c>
      <c r="J34" s="81"/>
      <c r="K34" s="81"/>
    </row>
    <row r="35" spans="2:11" ht="29.25" customHeight="1" x14ac:dyDescent="0.25">
      <c r="B35" s="73" t="s">
        <v>47</v>
      </c>
      <c r="C35" s="64" t="s">
        <v>44</v>
      </c>
      <c r="D35" s="68" t="s">
        <v>63</v>
      </c>
      <c r="E35" s="65">
        <f t="shared" si="0"/>
        <v>360</v>
      </c>
      <c r="F35" s="109">
        <v>0</v>
      </c>
      <c r="G35" s="109"/>
      <c r="H35" s="70">
        <f>8*45</f>
        <v>360</v>
      </c>
      <c r="I35" s="70">
        <v>0</v>
      </c>
      <c r="J35" s="81"/>
      <c r="K35" s="81"/>
    </row>
    <row r="36" spans="2:11" ht="42" customHeight="1" x14ac:dyDescent="0.25">
      <c r="B36" s="77" t="s">
        <v>45</v>
      </c>
      <c r="C36" s="53" t="s">
        <v>46</v>
      </c>
      <c r="D36" s="59">
        <v>8</v>
      </c>
      <c r="E36" s="55">
        <f t="shared" si="0"/>
        <v>165</v>
      </c>
      <c r="F36" s="108">
        <f>SUM(F37:G39)</f>
        <v>69</v>
      </c>
      <c r="G36" s="108"/>
      <c r="H36" s="54">
        <f>SUM(H37:H39)</f>
        <v>90</v>
      </c>
      <c r="I36" s="54">
        <f>SUM(I37:I39)</f>
        <v>6</v>
      </c>
      <c r="J36" s="83">
        <f>SUM(E37:E39)</f>
        <v>165</v>
      </c>
      <c r="K36" s="81"/>
    </row>
    <row r="37" spans="2:11" ht="28.5" customHeight="1" x14ac:dyDescent="0.25">
      <c r="B37" s="73" t="s">
        <v>48</v>
      </c>
      <c r="C37" s="64" t="s">
        <v>122</v>
      </c>
      <c r="D37" s="68" t="s">
        <v>53</v>
      </c>
      <c r="E37" s="65">
        <f t="shared" si="0"/>
        <v>60</v>
      </c>
      <c r="F37" s="99">
        <v>28</v>
      </c>
      <c r="G37" s="99"/>
      <c r="H37" s="69">
        <v>30</v>
      </c>
      <c r="I37" s="70">
        <v>2</v>
      </c>
      <c r="J37" s="81"/>
      <c r="K37" s="81"/>
    </row>
    <row r="38" spans="2:11" ht="28.5" customHeight="1" x14ac:dyDescent="0.25">
      <c r="B38" s="73" t="s">
        <v>49</v>
      </c>
      <c r="C38" s="64" t="s">
        <v>123</v>
      </c>
      <c r="D38" s="68" t="s">
        <v>53</v>
      </c>
      <c r="E38" s="65">
        <f t="shared" si="0"/>
        <v>60</v>
      </c>
      <c r="F38" s="99">
        <v>28</v>
      </c>
      <c r="G38" s="99"/>
      <c r="H38" s="69">
        <v>30</v>
      </c>
      <c r="I38" s="70">
        <v>2</v>
      </c>
      <c r="J38" s="81"/>
      <c r="K38" s="81"/>
    </row>
    <row r="39" spans="2:11" ht="27" customHeight="1" x14ac:dyDescent="0.25">
      <c r="B39" s="73" t="s">
        <v>68</v>
      </c>
      <c r="C39" s="64" t="s">
        <v>26</v>
      </c>
      <c r="D39" s="68" t="s">
        <v>74</v>
      </c>
      <c r="E39" s="65">
        <f t="shared" si="0"/>
        <v>45</v>
      </c>
      <c r="F39" s="99">
        <v>13</v>
      </c>
      <c r="G39" s="99"/>
      <c r="H39" s="69">
        <v>30</v>
      </c>
      <c r="I39" s="70">
        <v>2</v>
      </c>
      <c r="J39" s="81"/>
      <c r="K39" s="81"/>
    </row>
    <row r="40" spans="2:11" ht="38.25" customHeight="1" thickBot="1" x14ac:dyDescent="0.3">
      <c r="B40" s="78"/>
      <c r="C40" s="79" t="s">
        <v>50</v>
      </c>
      <c r="D40" s="80">
        <v>90</v>
      </c>
      <c r="E40" s="60">
        <f t="shared" si="0"/>
        <v>1920</v>
      </c>
      <c r="F40" s="100">
        <f>SUM(F8:G14,F17:G22,F24:G35,F37:G39)</f>
        <v>852</v>
      </c>
      <c r="G40" s="100"/>
      <c r="H40" s="61">
        <f>SUM(H8:H14,H17:H22,H24:H35,H37:H39)</f>
        <v>1020</v>
      </c>
      <c r="I40" s="61">
        <f>SUM(I8:I14,I17:I22,I24:I35,I37:I39)</f>
        <v>48</v>
      </c>
      <c r="J40" s="83">
        <f>F40+H40+I40</f>
        <v>1920</v>
      </c>
      <c r="K40" s="81"/>
    </row>
    <row r="45" spans="2:11" ht="27.75" customHeight="1" x14ac:dyDescent="0.3">
      <c r="C45" s="27" t="s">
        <v>50</v>
      </c>
      <c r="D45" s="14">
        <v>90</v>
      </c>
      <c r="E45" s="15">
        <f>E40</f>
        <v>1920</v>
      </c>
      <c r="F45" s="101">
        <f>F40</f>
        <v>852</v>
      </c>
      <c r="G45" s="102"/>
      <c r="H45" s="15">
        <f>H40</f>
        <v>1020</v>
      </c>
      <c r="I45" s="15">
        <f>I40</f>
        <v>48</v>
      </c>
      <c r="J45" s="17">
        <f>F45+H45+I45</f>
        <v>1920</v>
      </c>
    </row>
    <row r="46" spans="2:11" ht="23.25" customHeight="1" x14ac:dyDescent="0.3">
      <c r="E46" s="25" t="s">
        <v>56</v>
      </c>
      <c r="F46" s="25"/>
      <c r="G46" s="25"/>
      <c r="H46" s="34">
        <f>H40</f>
        <v>1020</v>
      </c>
    </row>
    <row r="47" spans="2:11" ht="21.75" customHeight="1" x14ac:dyDescent="0.3">
      <c r="E47" s="25" t="s">
        <v>57</v>
      </c>
      <c r="F47" s="25"/>
      <c r="G47" s="25"/>
      <c r="H47" s="35">
        <f>E40</f>
        <v>1920</v>
      </c>
    </row>
    <row r="48" spans="2:11" ht="27.75" customHeight="1" x14ac:dyDescent="0.3">
      <c r="E48" s="25" t="s">
        <v>62</v>
      </c>
      <c r="F48" s="26"/>
      <c r="G48" s="24"/>
      <c r="H48" s="63">
        <f>H40/E40%</f>
        <v>53.125</v>
      </c>
      <c r="I48" s="28" t="s">
        <v>58</v>
      </c>
      <c r="J48" s="29">
        <v>0.5</v>
      </c>
    </row>
    <row r="52" spans="7:7" x14ac:dyDescent="0.25">
      <c r="G52" s="17"/>
    </row>
  </sheetData>
  <mergeCells count="45">
    <mergeCell ref="B1:I1"/>
    <mergeCell ref="F34:G34"/>
    <mergeCell ref="F9:G9"/>
    <mergeCell ref="F10:G10"/>
    <mergeCell ref="F11:G11"/>
    <mergeCell ref="F12:G12"/>
    <mergeCell ref="C3:C6"/>
    <mergeCell ref="D3:D6"/>
    <mergeCell ref="E3:I3"/>
    <mergeCell ref="F4:I4"/>
    <mergeCell ref="F5:G6"/>
    <mergeCell ref="H5:H6"/>
    <mergeCell ref="B3:B6"/>
    <mergeCell ref="F31:G31"/>
    <mergeCell ref="F22:G22"/>
    <mergeCell ref="F23:G23"/>
    <mergeCell ref="I5:I6"/>
    <mergeCell ref="F37:G37"/>
    <mergeCell ref="F39:G39"/>
    <mergeCell ref="F13:G13"/>
    <mergeCell ref="F14:G14"/>
    <mergeCell ref="F15:G15"/>
    <mergeCell ref="F16:G16"/>
    <mergeCell ref="F17:G17"/>
    <mergeCell ref="F18:G18"/>
    <mergeCell ref="F7:G7"/>
    <mergeCell ref="F8:G8"/>
    <mergeCell ref="F19:G19"/>
    <mergeCell ref="F20:G20"/>
    <mergeCell ref="F21:G21"/>
    <mergeCell ref="F33:G33"/>
    <mergeCell ref="F36:G36"/>
    <mergeCell ref="F38:G38"/>
    <mergeCell ref="F40:G40"/>
    <mergeCell ref="F45:G45"/>
    <mergeCell ref="E4:E6"/>
    <mergeCell ref="F24:G24"/>
    <mergeCell ref="F26:G26"/>
    <mergeCell ref="F27:G27"/>
    <mergeCell ref="F28:G28"/>
    <mergeCell ref="F29:G29"/>
    <mergeCell ref="F30:G30"/>
    <mergeCell ref="F35:G35"/>
    <mergeCell ref="F25:G25"/>
    <mergeCell ref="F32:G3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44"/>
  <sheetViews>
    <sheetView topLeftCell="A31" zoomScale="80" zoomScaleNormal="80" workbookViewId="0">
      <selection activeCell="D38" sqref="D38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0" ht="50.25" customHeight="1" x14ac:dyDescent="0.35">
      <c r="B1" s="110" t="s">
        <v>128</v>
      </c>
      <c r="C1" s="110"/>
      <c r="D1" s="110"/>
      <c r="E1" s="110"/>
      <c r="F1" s="110"/>
      <c r="G1" s="110"/>
      <c r="H1" s="110"/>
      <c r="I1" s="110"/>
    </row>
    <row r="2" spans="2:10" ht="15.75" thickBot="1" x14ac:dyDescent="0.3"/>
    <row r="3" spans="2:10" ht="21.75" customHeight="1" thickBot="1" x14ac:dyDescent="0.3">
      <c r="B3" s="115" t="s">
        <v>0</v>
      </c>
      <c r="C3" s="115" t="s">
        <v>1</v>
      </c>
      <c r="D3" s="115" t="s">
        <v>2</v>
      </c>
      <c r="E3" s="118" t="s">
        <v>3</v>
      </c>
      <c r="F3" s="119"/>
      <c r="G3" s="119"/>
      <c r="H3" s="119"/>
      <c r="I3" s="120"/>
    </row>
    <row r="4" spans="2:10" ht="17.25" thickBot="1" x14ac:dyDescent="0.3">
      <c r="B4" s="116"/>
      <c r="C4" s="116"/>
      <c r="D4" s="116"/>
      <c r="E4" s="115" t="s">
        <v>69</v>
      </c>
      <c r="F4" s="118" t="s">
        <v>4</v>
      </c>
      <c r="G4" s="119"/>
      <c r="H4" s="119"/>
      <c r="I4" s="120"/>
    </row>
    <row r="5" spans="2:10" ht="73.5" customHeight="1" x14ac:dyDescent="0.25">
      <c r="B5" s="116"/>
      <c r="C5" s="116"/>
      <c r="D5" s="116"/>
      <c r="E5" s="116"/>
      <c r="F5" s="121" t="s">
        <v>5</v>
      </c>
      <c r="G5" s="122"/>
      <c r="H5" s="115" t="s">
        <v>6</v>
      </c>
      <c r="I5" s="115" t="s">
        <v>109</v>
      </c>
    </row>
    <row r="6" spans="2:10" ht="7.5" customHeight="1" thickBot="1" x14ac:dyDescent="0.3">
      <c r="B6" s="117"/>
      <c r="C6" s="117"/>
      <c r="D6" s="117"/>
      <c r="E6" s="117"/>
      <c r="F6" s="123"/>
      <c r="G6" s="124"/>
      <c r="H6" s="117"/>
      <c r="I6" s="117"/>
    </row>
    <row r="7" spans="2:10" ht="42" customHeight="1" thickBot="1" x14ac:dyDescent="0.3">
      <c r="B7" s="1" t="s">
        <v>7</v>
      </c>
      <c r="C7" s="6" t="s">
        <v>8</v>
      </c>
      <c r="D7" s="16">
        <v>17</v>
      </c>
      <c r="E7" s="16">
        <f>SUM(E$8:E$14)</f>
        <v>315</v>
      </c>
      <c r="F7" s="125">
        <f>SUM(F$8:G$14)</f>
        <v>183</v>
      </c>
      <c r="G7" s="126"/>
      <c r="H7" s="16">
        <f>SUM(H$8:H$14)</f>
        <v>120</v>
      </c>
      <c r="I7" s="16">
        <f>SUM(I$8:I$14)</f>
        <v>12</v>
      </c>
      <c r="J7">
        <f>SUM(E8:E14)</f>
        <v>315</v>
      </c>
    </row>
    <row r="8" spans="2:10" ht="24" customHeight="1" thickBot="1" x14ac:dyDescent="0.3">
      <c r="B8" s="85" t="s">
        <v>9</v>
      </c>
      <c r="C8" s="86" t="s">
        <v>10</v>
      </c>
      <c r="D8" s="31">
        <v>2</v>
      </c>
      <c r="E8" s="4">
        <f>SUM($F8:$I8)</f>
        <v>30</v>
      </c>
      <c r="F8" s="127">
        <v>28</v>
      </c>
      <c r="G8" s="128"/>
      <c r="H8" s="4">
        <v>0</v>
      </c>
      <c r="I8" s="4">
        <v>2</v>
      </c>
    </row>
    <row r="9" spans="2:10" ht="21" customHeight="1" thickBot="1" x14ac:dyDescent="0.3">
      <c r="B9" s="85" t="s">
        <v>11</v>
      </c>
      <c r="C9" s="87" t="s">
        <v>12</v>
      </c>
      <c r="D9" s="4">
        <v>1</v>
      </c>
      <c r="E9" s="4">
        <f t="shared" ref="E9:E32" si="0">SUM($F9:$I9)</f>
        <v>15</v>
      </c>
      <c r="F9" s="127">
        <v>13</v>
      </c>
      <c r="G9" s="128"/>
      <c r="H9" s="4">
        <v>0</v>
      </c>
      <c r="I9" s="4">
        <v>2</v>
      </c>
    </row>
    <row r="10" spans="2:10" ht="26.25" customHeight="1" thickBot="1" x14ac:dyDescent="0.3">
      <c r="B10" s="85" t="s">
        <v>13</v>
      </c>
      <c r="C10" s="87" t="s">
        <v>14</v>
      </c>
      <c r="D10" s="4">
        <v>1</v>
      </c>
      <c r="E10" s="4">
        <f t="shared" si="0"/>
        <v>30</v>
      </c>
      <c r="F10" s="127">
        <v>0</v>
      </c>
      <c r="G10" s="128"/>
      <c r="H10" s="4">
        <v>30</v>
      </c>
      <c r="I10" s="4">
        <v>0</v>
      </c>
    </row>
    <row r="11" spans="2:10" ht="20.25" customHeight="1" thickBot="1" x14ac:dyDescent="0.3">
      <c r="B11" s="85" t="s">
        <v>15</v>
      </c>
      <c r="C11" s="87" t="s">
        <v>16</v>
      </c>
      <c r="D11" s="4" t="s">
        <v>75</v>
      </c>
      <c r="E11" s="4">
        <f t="shared" si="0"/>
        <v>45</v>
      </c>
      <c r="F11" s="127">
        <v>13</v>
      </c>
      <c r="G11" s="128"/>
      <c r="H11" s="4">
        <v>30</v>
      </c>
      <c r="I11" s="4">
        <v>2</v>
      </c>
    </row>
    <row r="12" spans="2:10" ht="24.75" customHeight="1" thickBot="1" x14ac:dyDescent="0.3">
      <c r="B12" s="85" t="s">
        <v>17</v>
      </c>
      <c r="C12" s="87" t="s">
        <v>18</v>
      </c>
      <c r="D12" s="4" t="s">
        <v>51</v>
      </c>
      <c r="E12" s="4">
        <f t="shared" si="0"/>
        <v>90</v>
      </c>
      <c r="F12" s="127">
        <v>28</v>
      </c>
      <c r="G12" s="128"/>
      <c r="H12" s="4">
        <v>60</v>
      </c>
      <c r="I12" s="4">
        <v>2</v>
      </c>
    </row>
    <row r="13" spans="2:10" ht="21.75" customHeight="1" thickBot="1" x14ac:dyDescent="0.3">
      <c r="B13" s="85" t="s">
        <v>19</v>
      </c>
      <c r="C13" s="87" t="s">
        <v>20</v>
      </c>
      <c r="D13" s="4">
        <v>4</v>
      </c>
      <c r="E13" s="4">
        <f t="shared" si="0"/>
        <v>60</v>
      </c>
      <c r="F13" s="127">
        <v>58</v>
      </c>
      <c r="G13" s="128"/>
      <c r="H13" s="4">
        <v>0</v>
      </c>
      <c r="I13" s="4">
        <v>2</v>
      </c>
    </row>
    <row r="14" spans="2:10" ht="21.75" customHeight="1" thickBot="1" x14ac:dyDescent="0.3">
      <c r="B14" s="85" t="s">
        <v>21</v>
      </c>
      <c r="C14" s="87" t="s">
        <v>22</v>
      </c>
      <c r="D14" s="4">
        <v>3</v>
      </c>
      <c r="E14" s="4">
        <f t="shared" si="0"/>
        <v>45</v>
      </c>
      <c r="F14" s="127">
        <v>43</v>
      </c>
      <c r="G14" s="128"/>
      <c r="H14" s="31">
        <v>0</v>
      </c>
      <c r="I14" s="31">
        <v>2</v>
      </c>
    </row>
    <row r="15" spans="2:10" ht="34.5" customHeight="1" thickBot="1" x14ac:dyDescent="0.3">
      <c r="B15" s="23" t="s">
        <v>52</v>
      </c>
      <c r="C15" s="6" t="s">
        <v>60</v>
      </c>
      <c r="D15" s="18">
        <f>SUM(D16,D20,D29)</f>
        <v>38</v>
      </c>
      <c r="E15" s="62">
        <f>SUM($F15:$I15)</f>
        <v>915</v>
      </c>
      <c r="F15" s="129">
        <f>SUM(F16,F20,F29)</f>
        <v>295</v>
      </c>
      <c r="G15" s="130"/>
      <c r="H15" s="19">
        <f>SUM(H16,H20,H29)</f>
        <v>600</v>
      </c>
      <c r="I15" s="18">
        <f>SUM(I16,I20,I29)</f>
        <v>20</v>
      </c>
      <c r="J15" s="17">
        <f>SUM(E17:E19,E21:E28,E30:E31)</f>
        <v>915</v>
      </c>
    </row>
    <row r="16" spans="2:10" ht="34.5" customHeight="1" thickBot="1" x14ac:dyDescent="0.3">
      <c r="B16" s="21" t="s">
        <v>23</v>
      </c>
      <c r="C16" s="7" t="s">
        <v>24</v>
      </c>
      <c r="D16" s="12">
        <v>9</v>
      </c>
      <c r="E16" s="12">
        <f>SUM($F16:$I16)</f>
        <v>135</v>
      </c>
      <c r="F16" s="131">
        <f>SUM(F17:G19)</f>
        <v>129</v>
      </c>
      <c r="G16" s="132"/>
      <c r="H16" s="22">
        <f>SUM(H17:H19)</f>
        <v>0</v>
      </c>
      <c r="I16" s="11">
        <f>SUM(I17:I19)</f>
        <v>6</v>
      </c>
      <c r="J16" s="17">
        <f>SUM(E17:E19)</f>
        <v>135</v>
      </c>
    </row>
    <row r="17" spans="2:10" ht="25.5" customHeight="1" x14ac:dyDescent="0.25">
      <c r="B17" s="64" t="s">
        <v>25</v>
      </c>
      <c r="C17" s="67" t="s">
        <v>64</v>
      </c>
      <c r="D17" s="68" t="s">
        <v>59</v>
      </c>
      <c r="E17" s="68">
        <f>SUM($F17:$I17)</f>
        <v>45</v>
      </c>
      <c r="F17" s="99">
        <v>43</v>
      </c>
      <c r="G17" s="99"/>
      <c r="H17" s="98">
        <v>0</v>
      </c>
      <c r="I17" s="96">
        <v>2</v>
      </c>
    </row>
    <row r="18" spans="2:10" ht="18.75" x14ac:dyDescent="0.25">
      <c r="B18" s="64" t="s">
        <v>27</v>
      </c>
      <c r="C18" s="67" t="s">
        <v>111</v>
      </c>
      <c r="D18" s="68" t="s">
        <v>59</v>
      </c>
      <c r="E18" s="68">
        <f t="shared" ref="E18:E19" si="1">SUM($F18:$I18)</f>
        <v>45</v>
      </c>
      <c r="F18" s="99">
        <v>43</v>
      </c>
      <c r="G18" s="99"/>
      <c r="H18" s="98">
        <v>0</v>
      </c>
      <c r="I18" s="96">
        <v>2</v>
      </c>
    </row>
    <row r="19" spans="2:10" ht="19.5" thickBot="1" x14ac:dyDescent="0.3">
      <c r="B19" s="64" t="s">
        <v>28</v>
      </c>
      <c r="C19" s="64" t="s">
        <v>65</v>
      </c>
      <c r="D19" s="68" t="s">
        <v>59</v>
      </c>
      <c r="E19" s="68">
        <f t="shared" si="1"/>
        <v>45</v>
      </c>
      <c r="F19" s="99">
        <v>43</v>
      </c>
      <c r="G19" s="99"/>
      <c r="H19" s="98">
        <v>0</v>
      </c>
      <c r="I19" s="96">
        <v>2</v>
      </c>
    </row>
    <row r="20" spans="2:10" ht="30.75" customHeight="1" thickBot="1" x14ac:dyDescent="0.3">
      <c r="B20" s="5" t="s">
        <v>32</v>
      </c>
      <c r="C20" s="7" t="s">
        <v>33</v>
      </c>
      <c r="D20" s="37">
        <v>25</v>
      </c>
      <c r="E20" s="36">
        <f t="shared" si="0"/>
        <v>690</v>
      </c>
      <c r="F20" s="139">
        <f>SUM(F$21:G$28)</f>
        <v>140</v>
      </c>
      <c r="G20" s="140"/>
      <c r="H20" s="11">
        <f>SUM(H21:H28)</f>
        <v>540</v>
      </c>
      <c r="I20" s="11">
        <f>SUM(I$21:I$28)</f>
        <v>10</v>
      </c>
      <c r="J20" s="17">
        <f>SUM(E21:E28)</f>
        <v>690</v>
      </c>
    </row>
    <row r="21" spans="2:10" ht="27.75" customHeight="1" x14ac:dyDescent="0.25">
      <c r="B21" s="64" t="s">
        <v>29</v>
      </c>
      <c r="C21" s="64" t="s">
        <v>66</v>
      </c>
      <c r="D21" s="68" t="s">
        <v>53</v>
      </c>
      <c r="E21" s="65">
        <f>SUM($F21:$I21)</f>
        <v>60</v>
      </c>
      <c r="F21" s="99">
        <v>28</v>
      </c>
      <c r="G21" s="99"/>
      <c r="H21" s="69">
        <v>30</v>
      </c>
      <c r="I21" s="70">
        <v>2</v>
      </c>
    </row>
    <row r="22" spans="2:10" ht="31.5" customHeight="1" x14ac:dyDescent="0.25">
      <c r="B22" s="64" t="s">
        <v>30</v>
      </c>
      <c r="C22" s="71" t="s">
        <v>112</v>
      </c>
      <c r="D22" s="68" t="s">
        <v>53</v>
      </c>
      <c r="E22" s="68">
        <f>SUM($F22:$I22)</f>
        <v>60</v>
      </c>
      <c r="F22" s="99">
        <v>28</v>
      </c>
      <c r="G22" s="99"/>
      <c r="H22" s="69">
        <v>30</v>
      </c>
      <c r="I22" s="70">
        <v>2</v>
      </c>
    </row>
    <row r="23" spans="2:10" ht="33.75" customHeight="1" x14ac:dyDescent="0.25">
      <c r="B23" s="64" t="s">
        <v>31</v>
      </c>
      <c r="C23" s="64" t="s">
        <v>113</v>
      </c>
      <c r="D23" s="68" t="s">
        <v>53</v>
      </c>
      <c r="E23" s="68">
        <f>SUM($F23:$I23)</f>
        <v>60</v>
      </c>
      <c r="F23" s="99">
        <v>28</v>
      </c>
      <c r="G23" s="99"/>
      <c r="H23" s="69">
        <v>30</v>
      </c>
      <c r="I23" s="70">
        <v>2</v>
      </c>
    </row>
    <row r="24" spans="2:10" ht="34.5" customHeight="1" x14ac:dyDescent="0.25">
      <c r="B24" s="64" t="s">
        <v>34</v>
      </c>
      <c r="C24" s="64" t="s">
        <v>118</v>
      </c>
      <c r="D24" s="68" t="s">
        <v>53</v>
      </c>
      <c r="E24" s="65">
        <f t="shared" ref="E24:E26" si="2">SUM($F24:$I24)</f>
        <v>60</v>
      </c>
      <c r="F24" s="99">
        <v>28</v>
      </c>
      <c r="G24" s="99"/>
      <c r="H24" s="69">
        <v>30</v>
      </c>
      <c r="I24" s="70">
        <v>2</v>
      </c>
    </row>
    <row r="25" spans="2:10" ht="30.75" customHeight="1" x14ac:dyDescent="0.25">
      <c r="B25" s="64" t="s">
        <v>35</v>
      </c>
      <c r="C25" s="64" t="s">
        <v>121</v>
      </c>
      <c r="D25" s="68" t="s">
        <v>54</v>
      </c>
      <c r="E25" s="65">
        <f t="shared" si="2"/>
        <v>90</v>
      </c>
      <c r="F25" s="99">
        <v>0</v>
      </c>
      <c r="G25" s="99"/>
      <c r="H25" s="69">
        <v>90</v>
      </c>
      <c r="I25" s="70">
        <v>0</v>
      </c>
    </row>
    <row r="26" spans="2:10" ht="24.75" customHeight="1" thickBot="1" x14ac:dyDescent="0.3">
      <c r="B26" s="64" t="s">
        <v>36</v>
      </c>
      <c r="C26" s="64" t="s">
        <v>120</v>
      </c>
      <c r="D26" s="68" t="s">
        <v>53</v>
      </c>
      <c r="E26" s="65">
        <f t="shared" si="2"/>
        <v>60</v>
      </c>
      <c r="F26" s="99">
        <v>28</v>
      </c>
      <c r="G26" s="99"/>
      <c r="H26" s="69">
        <v>30</v>
      </c>
      <c r="I26" s="70">
        <v>2</v>
      </c>
    </row>
    <row r="27" spans="2:10" ht="25.5" customHeight="1" thickBot="1" x14ac:dyDescent="0.3">
      <c r="B27" s="64" t="s">
        <v>37</v>
      </c>
      <c r="C27" s="88" t="s">
        <v>124</v>
      </c>
      <c r="D27" s="89" t="s">
        <v>73</v>
      </c>
      <c r="E27" s="90">
        <f t="shared" si="0"/>
        <v>30</v>
      </c>
      <c r="F27" s="135">
        <v>0</v>
      </c>
      <c r="G27" s="136"/>
      <c r="H27" s="91">
        <v>30</v>
      </c>
      <c r="I27" s="91">
        <v>0</v>
      </c>
    </row>
    <row r="28" spans="2:10" ht="31.5" customHeight="1" thickBot="1" x14ac:dyDescent="0.3">
      <c r="B28" s="64" t="s">
        <v>38</v>
      </c>
      <c r="C28" s="92" t="s">
        <v>44</v>
      </c>
      <c r="D28" s="89" t="s">
        <v>72</v>
      </c>
      <c r="E28" s="93">
        <f>SUM($F28:$I28)</f>
        <v>270</v>
      </c>
      <c r="F28" s="135">
        <v>0</v>
      </c>
      <c r="G28" s="136"/>
      <c r="H28" s="91">
        <f>6*45</f>
        <v>270</v>
      </c>
      <c r="I28" s="91">
        <v>0</v>
      </c>
    </row>
    <row r="29" spans="2:10" ht="42" customHeight="1" thickBot="1" x14ac:dyDescent="0.3">
      <c r="B29" s="5" t="s">
        <v>45</v>
      </c>
      <c r="C29" s="7" t="s">
        <v>46</v>
      </c>
      <c r="D29" s="10">
        <v>4</v>
      </c>
      <c r="E29" s="20">
        <f t="shared" si="0"/>
        <v>90</v>
      </c>
      <c r="F29" s="137">
        <f>SUM(F30:G31)</f>
        <v>26</v>
      </c>
      <c r="G29" s="138"/>
      <c r="H29" s="12">
        <f>SUM(H30:H31)</f>
        <v>60</v>
      </c>
      <c r="I29" s="12">
        <f>SUM(I30:I31)</f>
        <v>4</v>
      </c>
      <c r="J29" s="17">
        <f>SUM(E30:E31)</f>
        <v>90</v>
      </c>
    </row>
    <row r="30" spans="2:10" ht="27" customHeight="1" thickBot="1" x14ac:dyDescent="0.3">
      <c r="B30" s="2" t="s">
        <v>39</v>
      </c>
      <c r="C30" s="64" t="s">
        <v>122</v>
      </c>
      <c r="D30" s="68" t="s">
        <v>74</v>
      </c>
      <c r="E30" s="65">
        <f t="shared" si="0"/>
        <v>45</v>
      </c>
      <c r="F30" s="99">
        <v>13</v>
      </c>
      <c r="G30" s="99"/>
      <c r="H30" s="69">
        <v>30</v>
      </c>
      <c r="I30" s="70">
        <v>2</v>
      </c>
    </row>
    <row r="31" spans="2:10" s="94" customFormat="1" ht="22.5" customHeight="1" thickBot="1" x14ac:dyDescent="0.3">
      <c r="B31" s="85" t="s">
        <v>40</v>
      </c>
      <c r="C31" s="64" t="s">
        <v>26</v>
      </c>
      <c r="D31" s="68" t="s">
        <v>74</v>
      </c>
      <c r="E31" s="65">
        <f t="shared" si="0"/>
        <v>45</v>
      </c>
      <c r="F31" s="99">
        <v>13</v>
      </c>
      <c r="G31" s="99"/>
      <c r="H31" s="69">
        <v>30</v>
      </c>
      <c r="I31" s="70">
        <v>2</v>
      </c>
    </row>
    <row r="32" spans="2:10" ht="38.25" customHeight="1" thickBot="1" x14ac:dyDescent="0.3">
      <c r="B32" s="8"/>
      <c r="C32" s="9" t="s">
        <v>50</v>
      </c>
      <c r="D32" s="33">
        <v>55</v>
      </c>
      <c r="E32" s="32">
        <f t="shared" si="0"/>
        <v>1230</v>
      </c>
      <c r="F32" s="133">
        <f>SUM(F8:G14,F17:G19,F21:G28,F30:G31)</f>
        <v>478</v>
      </c>
      <c r="G32" s="134"/>
      <c r="H32" s="13">
        <f>SUM(H8:H14,H17:H19,H21:H28,H30:H31)</f>
        <v>720</v>
      </c>
      <c r="I32" s="13">
        <f>SUM(I8:I14,I17:I19,I21:I28,I30:I31)</f>
        <v>32</v>
      </c>
      <c r="J32" s="17">
        <f>F32+H32+I32</f>
        <v>1230</v>
      </c>
    </row>
    <row r="37" spans="3:10" ht="27.75" customHeight="1" x14ac:dyDescent="0.3">
      <c r="C37" s="27" t="s">
        <v>50</v>
      </c>
      <c r="D37" s="14">
        <v>55</v>
      </c>
      <c r="E37" s="15">
        <f>E32</f>
        <v>1230</v>
      </c>
      <c r="F37" s="101">
        <f>F32</f>
        <v>478</v>
      </c>
      <c r="G37" s="102"/>
      <c r="H37" s="15">
        <f>H32</f>
        <v>720</v>
      </c>
      <c r="I37" s="15">
        <f>I32</f>
        <v>32</v>
      </c>
      <c r="J37" s="17">
        <f>F37+H37+I37</f>
        <v>1230</v>
      </c>
    </row>
    <row r="38" spans="3:10" ht="23.25" customHeight="1" x14ac:dyDescent="0.3">
      <c r="E38" s="25" t="s">
        <v>56</v>
      </c>
      <c r="F38" s="25"/>
      <c r="G38" s="25"/>
      <c r="H38" s="34">
        <f>H32</f>
        <v>720</v>
      </c>
    </row>
    <row r="39" spans="3:10" ht="21.75" customHeight="1" x14ac:dyDescent="0.3">
      <c r="E39" s="25" t="s">
        <v>57</v>
      </c>
      <c r="F39" s="25"/>
      <c r="G39" s="25"/>
      <c r="H39" s="35">
        <f>E32</f>
        <v>1230</v>
      </c>
    </row>
    <row r="40" spans="3:10" ht="27.75" customHeight="1" x14ac:dyDescent="0.3">
      <c r="E40" s="25" t="s">
        <v>62</v>
      </c>
      <c r="F40" s="26"/>
      <c r="G40" s="24"/>
      <c r="H40" s="63">
        <f>H32/E32%</f>
        <v>58.536585365853654</v>
      </c>
      <c r="I40" s="28" t="s">
        <v>58</v>
      </c>
      <c r="J40" s="29">
        <v>0.55000000000000004</v>
      </c>
    </row>
    <row r="44" spans="3:10" x14ac:dyDescent="0.25">
      <c r="G44" s="17"/>
    </row>
  </sheetData>
  <mergeCells count="37">
    <mergeCell ref="F19:G19"/>
    <mergeCell ref="F28:G28"/>
    <mergeCell ref="F29:G29"/>
    <mergeCell ref="F30:G30"/>
    <mergeCell ref="F31:G31"/>
    <mergeCell ref="F20:G20"/>
    <mergeCell ref="F21:G21"/>
    <mergeCell ref="F32:G32"/>
    <mergeCell ref="F37:G37"/>
    <mergeCell ref="F22:G22"/>
    <mergeCell ref="F23:G23"/>
    <mergeCell ref="F24:G24"/>
    <mergeCell ref="F25:G25"/>
    <mergeCell ref="F26:G26"/>
    <mergeCell ref="F27:G27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46"/>
  <sheetViews>
    <sheetView topLeftCell="A32" zoomScale="90" zoomScaleNormal="90" workbookViewId="0">
      <selection activeCell="D40" sqref="D40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1" ht="50.25" customHeight="1" x14ac:dyDescent="0.35">
      <c r="B1" s="110" t="s">
        <v>129</v>
      </c>
      <c r="C1" s="110"/>
      <c r="D1" s="110"/>
      <c r="E1" s="110"/>
      <c r="F1" s="110"/>
      <c r="G1" s="110"/>
      <c r="H1" s="110"/>
      <c r="I1" s="110"/>
    </row>
    <row r="2" spans="2:11" ht="15.75" thickBot="1" x14ac:dyDescent="0.3"/>
    <row r="3" spans="2:11" ht="21.75" customHeight="1" thickBot="1" x14ac:dyDescent="0.3">
      <c r="B3" s="115" t="s">
        <v>0</v>
      </c>
      <c r="C3" s="115" t="s">
        <v>1</v>
      </c>
      <c r="D3" s="115" t="s">
        <v>2</v>
      </c>
      <c r="E3" s="118" t="s">
        <v>3</v>
      </c>
      <c r="F3" s="119"/>
      <c r="G3" s="119"/>
      <c r="H3" s="119"/>
      <c r="I3" s="120"/>
    </row>
    <row r="4" spans="2:11" ht="17.25" thickBot="1" x14ac:dyDescent="0.3">
      <c r="B4" s="116"/>
      <c r="C4" s="116"/>
      <c r="D4" s="116"/>
      <c r="E4" s="115" t="s">
        <v>69</v>
      </c>
      <c r="F4" s="118" t="s">
        <v>4</v>
      </c>
      <c r="G4" s="119"/>
      <c r="H4" s="119"/>
      <c r="I4" s="120"/>
    </row>
    <row r="5" spans="2:11" ht="73.5" customHeight="1" x14ac:dyDescent="0.25">
      <c r="B5" s="116"/>
      <c r="C5" s="116"/>
      <c r="D5" s="116"/>
      <c r="E5" s="116"/>
      <c r="F5" s="121" t="s">
        <v>5</v>
      </c>
      <c r="G5" s="122"/>
      <c r="H5" s="115" t="s">
        <v>6</v>
      </c>
      <c r="I5" s="115" t="s">
        <v>109</v>
      </c>
    </row>
    <row r="6" spans="2:11" ht="7.5" customHeight="1" thickBot="1" x14ac:dyDescent="0.3">
      <c r="B6" s="117"/>
      <c r="C6" s="117"/>
      <c r="D6" s="117"/>
      <c r="E6" s="117"/>
      <c r="F6" s="123"/>
      <c r="G6" s="124"/>
      <c r="H6" s="117"/>
      <c r="I6" s="117"/>
    </row>
    <row r="7" spans="2:11" ht="42" customHeight="1" thickBot="1" x14ac:dyDescent="0.3">
      <c r="B7" s="1" t="s">
        <v>7</v>
      </c>
      <c r="C7" s="6" t="s">
        <v>8</v>
      </c>
      <c r="D7" s="16">
        <v>20</v>
      </c>
      <c r="E7" s="16">
        <f>SUM(E$8:E$14)</f>
        <v>390</v>
      </c>
      <c r="F7" s="125">
        <f>SUM(F$8:G$14)</f>
        <v>198</v>
      </c>
      <c r="G7" s="126"/>
      <c r="H7" s="16">
        <f>SUM(H$8:H$14)</f>
        <v>180</v>
      </c>
      <c r="I7" s="16">
        <f>SUM(I$8:I$14)</f>
        <v>12</v>
      </c>
      <c r="J7">
        <f>SUM(E8:E14)</f>
        <v>390</v>
      </c>
    </row>
    <row r="8" spans="2:11" ht="24" customHeight="1" thickBot="1" x14ac:dyDescent="0.3">
      <c r="B8" s="2" t="s">
        <v>9</v>
      </c>
      <c r="C8" s="3" t="s">
        <v>10</v>
      </c>
      <c r="D8" s="4">
        <v>2</v>
      </c>
      <c r="E8" s="4">
        <f>SUM($F8:$I8)</f>
        <v>30</v>
      </c>
      <c r="F8" s="127">
        <v>28</v>
      </c>
      <c r="G8" s="128"/>
      <c r="H8" s="4">
        <v>0</v>
      </c>
      <c r="I8" s="4">
        <v>2</v>
      </c>
    </row>
    <row r="9" spans="2:11" ht="21" customHeight="1" thickBot="1" x14ac:dyDescent="0.3">
      <c r="B9" s="2" t="s">
        <v>11</v>
      </c>
      <c r="C9" s="3" t="s">
        <v>12</v>
      </c>
      <c r="D9" s="4">
        <v>1</v>
      </c>
      <c r="E9" s="4">
        <f t="shared" ref="E9:E34" si="0">SUM($F9:$I9)</f>
        <v>15</v>
      </c>
      <c r="F9" s="127">
        <v>13</v>
      </c>
      <c r="G9" s="128"/>
      <c r="H9" s="4">
        <v>0</v>
      </c>
      <c r="I9" s="4">
        <v>2</v>
      </c>
    </row>
    <row r="10" spans="2:11" ht="26.25" customHeight="1" thickBot="1" x14ac:dyDescent="0.3">
      <c r="B10" s="2" t="s">
        <v>13</v>
      </c>
      <c r="C10" s="3" t="s">
        <v>14</v>
      </c>
      <c r="D10" s="4">
        <v>1</v>
      </c>
      <c r="E10" s="4">
        <f t="shared" si="0"/>
        <v>30</v>
      </c>
      <c r="F10" s="127">
        <v>0</v>
      </c>
      <c r="G10" s="128"/>
      <c r="H10" s="4">
        <v>30</v>
      </c>
      <c r="I10" s="4"/>
    </row>
    <row r="11" spans="2:11" ht="20.25" customHeight="1" thickBot="1" x14ac:dyDescent="0.3">
      <c r="B11" s="2" t="s">
        <v>15</v>
      </c>
      <c r="C11" s="3" t="s">
        <v>70</v>
      </c>
      <c r="D11" s="4" t="s">
        <v>71</v>
      </c>
      <c r="E11" s="4">
        <f t="shared" si="0"/>
        <v>120</v>
      </c>
      <c r="F11" s="127">
        <v>28</v>
      </c>
      <c r="G11" s="128"/>
      <c r="H11" s="4">
        <v>90</v>
      </c>
      <c r="I11" s="4">
        <v>2</v>
      </c>
    </row>
    <row r="12" spans="2:11" ht="24.75" customHeight="1" thickBot="1" x14ac:dyDescent="0.3">
      <c r="B12" s="2" t="s">
        <v>17</v>
      </c>
      <c r="C12" s="3" t="s">
        <v>18</v>
      </c>
      <c r="D12" s="4" t="s">
        <v>51</v>
      </c>
      <c r="E12" s="4">
        <f t="shared" si="0"/>
        <v>90</v>
      </c>
      <c r="F12" s="127">
        <v>28</v>
      </c>
      <c r="G12" s="128"/>
      <c r="H12" s="4">
        <v>60</v>
      </c>
      <c r="I12" s="4">
        <v>2</v>
      </c>
    </row>
    <row r="13" spans="2:11" ht="21.75" customHeight="1" thickBot="1" x14ac:dyDescent="0.3">
      <c r="B13" s="2" t="s">
        <v>19</v>
      </c>
      <c r="C13" s="3" t="s">
        <v>20</v>
      </c>
      <c r="D13" s="4">
        <v>4</v>
      </c>
      <c r="E13" s="4">
        <f t="shared" si="0"/>
        <v>60</v>
      </c>
      <c r="F13" s="127">
        <v>58</v>
      </c>
      <c r="G13" s="128"/>
      <c r="H13" s="4">
        <v>0</v>
      </c>
      <c r="I13" s="4">
        <v>2</v>
      </c>
    </row>
    <row r="14" spans="2:11" ht="21.75" customHeight="1" thickBot="1" x14ac:dyDescent="0.3">
      <c r="B14" s="2" t="s">
        <v>21</v>
      </c>
      <c r="C14" s="3" t="s">
        <v>22</v>
      </c>
      <c r="D14" s="4">
        <v>3</v>
      </c>
      <c r="E14" s="4">
        <f t="shared" si="0"/>
        <v>45</v>
      </c>
      <c r="F14" s="127">
        <v>43</v>
      </c>
      <c r="G14" s="128"/>
      <c r="H14" s="31">
        <v>0</v>
      </c>
      <c r="I14" s="31">
        <v>2</v>
      </c>
    </row>
    <row r="15" spans="2:11" ht="34.5" customHeight="1" thickBot="1" x14ac:dyDescent="0.3">
      <c r="B15" s="23" t="s">
        <v>52</v>
      </c>
      <c r="C15" s="6" t="s">
        <v>60</v>
      </c>
      <c r="D15" s="18">
        <v>45</v>
      </c>
      <c r="E15" s="16">
        <f t="shared" si="0"/>
        <v>1020</v>
      </c>
      <c r="F15" s="129">
        <f>SUM(F16,F23,F31)</f>
        <v>396</v>
      </c>
      <c r="G15" s="130"/>
      <c r="H15" s="19">
        <f>SUM(H16,H23,H31)</f>
        <v>600</v>
      </c>
      <c r="I15" s="18">
        <f>SUM(I16,I23,I31)</f>
        <v>24</v>
      </c>
      <c r="J15" s="17">
        <f>SUM(E17:E22,E24:E30,E32:E33)</f>
        <v>1020</v>
      </c>
      <c r="K15" s="17">
        <f>SUM(J16,J23,J31)</f>
        <v>1020</v>
      </c>
    </row>
    <row r="16" spans="2:11" ht="34.5" customHeight="1" thickBot="1" x14ac:dyDescent="0.3">
      <c r="B16" s="21" t="s">
        <v>23</v>
      </c>
      <c r="C16" s="7" t="s">
        <v>24</v>
      </c>
      <c r="D16" s="39">
        <v>18</v>
      </c>
      <c r="E16" s="40">
        <f t="shared" si="0"/>
        <v>270</v>
      </c>
      <c r="F16" s="141">
        <f>SUM(F17:G22)</f>
        <v>258</v>
      </c>
      <c r="G16" s="142"/>
      <c r="H16" s="41">
        <f>SUM(H17:H22)</f>
        <v>0</v>
      </c>
      <c r="I16" s="11">
        <f>SUM(I17:I22)</f>
        <v>12</v>
      </c>
      <c r="J16" s="17">
        <f>SUM(E17:E22)</f>
        <v>270</v>
      </c>
    </row>
    <row r="17" spans="2:11" ht="25.5" customHeight="1" x14ac:dyDescent="0.25">
      <c r="B17" s="58" t="s">
        <v>25</v>
      </c>
      <c r="C17" s="67" t="s">
        <v>64</v>
      </c>
      <c r="D17" s="68" t="s">
        <v>59</v>
      </c>
      <c r="E17" s="68">
        <f>SUM($F17:$I17)</f>
        <v>45</v>
      </c>
      <c r="F17" s="99">
        <v>43</v>
      </c>
      <c r="G17" s="99"/>
      <c r="H17" s="98">
        <v>0</v>
      </c>
      <c r="I17" s="96">
        <v>2</v>
      </c>
    </row>
    <row r="18" spans="2:11" ht="18.75" x14ac:dyDescent="0.25">
      <c r="B18" s="58" t="s">
        <v>27</v>
      </c>
      <c r="C18" s="67" t="s">
        <v>111</v>
      </c>
      <c r="D18" s="68" t="s">
        <v>59</v>
      </c>
      <c r="E18" s="68">
        <f>SUM($F18:$I18)</f>
        <v>45</v>
      </c>
      <c r="F18" s="99">
        <v>43</v>
      </c>
      <c r="G18" s="99"/>
      <c r="H18" s="98">
        <v>0</v>
      </c>
      <c r="I18" s="70">
        <v>2</v>
      </c>
    </row>
    <row r="19" spans="2:11" ht="18.75" x14ac:dyDescent="0.25">
      <c r="B19" s="58" t="s">
        <v>28</v>
      </c>
      <c r="C19" s="64" t="s">
        <v>65</v>
      </c>
      <c r="D19" s="68" t="s">
        <v>59</v>
      </c>
      <c r="E19" s="68">
        <f>SUM($F19:$I19)</f>
        <v>45</v>
      </c>
      <c r="F19" s="99">
        <v>43</v>
      </c>
      <c r="G19" s="99"/>
      <c r="H19" s="98">
        <v>0</v>
      </c>
      <c r="I19" s="70">
        <v>2</v>
      </c>
    </row>
    <row r="20" spans="2:11" ht="18.75" x14ac:dyDescent="0.25">
      <c r="B20" s="58" t="s">
        <v>29</v>
      </c>
      <c r="C20" s="64" t="s">
        <v>110</v>
      </c>
      <c r="D20" s="68" t="s">
        <v>59</v>
      </c>
      <c r="E20" s="68">
        <f>SUM($F20:$I20)</f>
        <v>45</v>
      </c>
      <c r="F20" s="99">
        <v>43</v>
      </c>
      <c r="G20" s="99"/>
      <c r="H20" s="98">
        <v>0</v>
      </c>
      <c r="I20" s="70">
        <v>2</v>
      </c>
    </row>
    <row r="21" spans="2:11" ht="18.75" x14ac:dyDescent="0.25">
      <c r="B21" s="58" t="s">
        <v>30</v>
      </c>
      <c r="C21" s="64" t="s">
        <v>67</v>
      </c>
      <c r="D21" s="68" t="s">
        <v>59</v>
      </c>
      <c r="E21" s="65">
        <f t="shared" ref="E21:E22" si="1">SUM($F21:$I21)</f>
        <v>45</v>
      </c>
      <c r="F21" s="99">
        <v>43</v>
      </c>
      <c r="G21" s="99"/>
      <c r="H21" s="98">
        <v>0</v>
      </c>
      <c r="I21" s="70">
        <v>2</v>
      </c>
    </row>
    <row r="22" spans="2:11" ht="19.5" thickBot="1" x14ac:dyDescent="0.3">
      <c r="B22" s="58" t="s">
        <v>31</v>
      </c>
      <c r="C22" s="64" t="s">
        <v>117</v>
      </c>
      <c r="D22" s="68" t="s">
        <v>59</v>
      </c>
      <c r="E22" s="65">
        <f t="shared" si="1"/>
        <v>45</v>
      </c>
      <c r="F22" s="99">
        <v>43</v>
      </c>
      <c r="G22" s="99"/>
      <c r="H22" s="98">
        <v>0</v>
      </c>
      <c r="I22" s="70">
        <v>2</v>
      </c>
    </row>
    <row r="23" spans="2:11" ht="30.75" customHeight="1" thickBot="1" x14ac:dyDescent="0.3">
      <c r="B23" s="5" t="s">
        <v>32</v>
      </c>
      <c r="C23" s="7" t="s">
        <v>33</v>
      </c>
      <c r="D23" s="37">
        <v>25</v>
      </c>
      <c r="E23" s="36">
        <f t="shared" si="0"/>
        <v>645</v>
      </c>
      <c r="F23" s="139">
        <f>SUM(F$24:G$30)</f>
        <v>125</v>
      </c>
      <c r="G23" s="140"/>
      <c r="H23" s="11">
        <f>SUM(H24:H30)</f>
        <v>510</v>
      </c>
      <c r="I23" s="11">
        <f>SUM(I$24:I$30)</f>
        <v>10</v>
      </c>
      <c r="J23" s="17">
        <f>SUM(E24:E30)</f>
        <v>645</v>
      </c>
    </row>
    <row r="24" spans="2:11" ht="27.75" customHeight="1" x14ac:dyDescent="0.25">
      <c r="B24" s="64" t="s">
        <v>34</v>
      </c>
      <c r="C24" s="64" t="s">
        <v>66</v>
      </c>
      <c r="D24" s="68" t="s">
        <v>53</v>
      </c>
      <c r="E24" s="65">
        <f>SUM($F24:$I24)</f>
        <v>60</v>
      </c>
      <c r="F24" s="99">
        <v>28</v>
      </c>
      <c r="G24" s="99"/>
      <c r="H24" s="69">
        <v>30</v>
      </c>
      <c r="I24" s="70">
        <v>2</v>
      </c>
      <c r="K24" s="95"/>
    </row>
    <row r="25" spans="2:11" ht="31.5" customHeight="1" x14ac:dyDescent="0.25">
      <c r="B25" s="64" t="s">
        <v>35</v>
      </c>
      <c r="C25" s="71" t="s">
        <v>112</v>
      </c>
      <c r="D25" s="68" t="s">
        <v>53</v>
      </c>
      <c r="E25" s="68">
        <f>SUM($F25:$I25)</f>
        <v>60</v>
      </c>
      <c r="F25" s="99">
        <v>28</v>
      </c>
      <c r="G25" s="99"/>
      <c r="H25" s="69">
        <v>30</v>
      </c>
      <c r="I25" s="70">
        <v>2</v>
      </c>
      <c r="K25" s="95"/>
    </row>
    <row r="26" spans="2:11" ht="33.75" customHeight="1" x14ac:dyDescent="0.25">
      <c r="B26" s="64" t="s">
        <v>36</v>
      </c>
      <c r="C26" s="64" t="s">
        <v>113</v>
      </c>
      <c r="D26" s="68" t="s">
        <v>53</v>
      </c>
      <c r="E26" s="68">
        <f>SUM($F26:$I26)</f>
        <v>60</v>
      </c>
      <c r="F26" s="99">
        <v>28</v>
      </c>
      <c r="G26" s="99"/>
      <c r="H26" s="69">
        <v>30</v>
      </c>
      <c r="I26" s="70">
        <v>2</v>
      </c>
      <c r="K26" s="95"/>
    </row>
    <row r="27" spans="2:11" ht="34.5" customHeight="1" x14ac:dyDescent="0.25">
      <c r="B27" s="64" t="s">
        <v>37</v>
      </c>
      <c r="C27" s="64" t="s">
        <v>118</v>
      </c>
      <c r="D27" s="68" t="s">
        <v>53</v>
      </c>
      <c r="E27" s="65">
        <f t="shared" ref="E27" si="2">SUM($F27:$I27)</f>
        <v>60</v>
      </c>
      <c r="F27" s="99">
        <v>28</v>
      </c>
      <c r="G27" s="99"/>
      <c r="H27" s="69">
        <v>30</v>
      </c>
      <c r="I27" s="70">
        <v>2</v>
      </c>
      <c r="K27" s="95"/>
    </row>
    <row r="28" spans="2:11" ht="30.75" customHeight="1" x14ac:dyDescent="0.25">
      <c r="B28" s="64" t="s">
        <v>38</v>
      </c>
      <c r="C28" s="64" t="s">
        <v>121</v>
      </c>
      <c r="D28" s="68" t="s">
        <v>54</v>
      </c>
      <c r="E28" s="68">
        <f>SUM($F28:$I28)</f>
        <v>90</v>
      </c>
      <c r="F28" s="99">
        <v>0</v>
      </c>
      <c r="G28" s="99"/>
      <c r="H28" s="69">
        <v>90</v>
      </c>
      <c r="I28" s="70">
        <v>0</v>
      </c>
      <c r="K28" s="95"/>
    </row>
    <row r="29" spans="2:11" ht="24.75" customHeight="1" thickBot="1" x14ac:dyDescent="0.3">
      <c r="B29" s="64" t="s">
        <v>39</v>
      </c>
      <c r="C29" s="64" t="s">
        <v>120</v>
      </c>
      <c r="D29" s="68" t="s">
        <v>74</v>
      </c>
      <c r="E29" s="68">
        <f>SUM($F29:$I29)</f>
        <v>45</v>
      </c>
      <c r="F29" s="99">
        <v>13</v>
      </c>
      <c r="G29" s="99"/>
      <c r="H29" s="69">
        <v>30</v>
      </c>
      <c r="I29" s="70">
        <v>2</v>
      </c>
      <c r="K29" s="95"/>
    </row>
    <row r="30" spans="2:11" ht="31.5" customHeight="1" thickBot="1" x14ac:dyDescent="0.3">
      <c r="B30" s="64" t="s">
        <v>40</v>
      </c>
      <c r="C30" s="92" t="s">
        <v>44</v>
      </c>
      <c r="D30" s="89" t="s">
        <v>72</v>
      </c>
      <c r="E30" s="90">
        <f t="shared" si="0"/>
        <v>270</v>
      </c>
      <c r="F30" s="135">
        <v>0</v>
      </c>
      <c r="G30" s="136"/>
      <c r="H30" s="91">
        <f>6*45</f>
        <v>270</v>
      </c>
      <c r="I30" s="91">
        <v>0</v>
      </c>
    </row>
    <row r="31" spans="2:11" ht="42" customHeight="1" thickBot="1" x14ac:dyDescent="0.3">
      <c r="B31" s="5" t="s">
        <v>45</v>
      </c>
      <c r="C31" s="7" t="s">
        <v>46</v>
      </c>
      <c r="D31" s="37">
        <v>4</v>
      </c>
      <c r="E31" s="36">
        <f t="shared" si="0"/>
        <v>105</v>
      </c>
      <c r="F31" s="145">
        <f>SUM(F32:G33)</f>
        <v>13</v>
      </c>
      <c r="G31" s="146"/>
      <c r="H31" s="38">
        <f>SUM(H32:H33)</f>
        <v>90</v>
      </c>
      <c r="I31" s="38">
        <f>SUM(I32:I33)</f>
        <v>2</v>
      </c>
      <c r="J31" s="17">
        <f>SUM(E32:E33)</f>
        <v>105</v>
      </c>
    </row>
    <row r="32" spans="2:11" ht="27" customHeight="1" thickBot="1" x14ac:dyDescent="0.3">
      <c r="B32" s="85" t="s">
        <v>41</v>
      </c>
      <c r="C32" s="64" t="s">
        <v>26</v>
      </c>
      <c r="D32" s="68" t="s">
        <v>55</v>
      </c>
      <c r="E32" s="68">
        <f>SUM($F32:$I32)</f>
        <v>60</v>
      </c>
      <c r="F32" s="143">
        <v>0</v>
      </c>
      <c r="G32" s="144"/>
      <c r="H32" s="69">
        <v>60</v>
      </c>
      <c r="I32" s="70">
        <v>0</v>
      </c>
    </row>
    <row r="33" spans="2:10" ht="22.5" customHeight="1" thickBot="1" x14ac:dyDescent="0.3">
      <c r="B33" s="85" t="s">
        <v>42</v>
      </c>
      <c r="C33" s="64" t="s">
        <v>122</v>
      </c>
      <c r="D33" s="68" t="s">
        <v>74</v>
      </c>
      <c r="E33" s="65">
        <f t="shared" si="0"/>
        <v>45</v>
      </c>
      <c r="F33" s="99">
        <v>13</v>
      </c>
      <c r="G33" s="99"/>
      <c r="H33" s="69">
        <v>30</v>
      </c>
      <c r="I33" s="70">
        <v>2</v>
      </c>
    </row>
    <row r="34" spans="2:10" ht="38.25" customHeight="1" thickBot="1" x14ac:dyDescent="0.3">
      <c r="B34" s="8"/>
      <c r="C34" s="9" t="s">
        <v>50</v>
      </c>
      <c r="D34" s="33">
        <v>65</v>
      </c>
      <c r="E34" s="32">
        <f t="shared" si="0"/>
        <v>1410</v>
      </c>
      <c r="F34" s="133">
        <f>SUM(F8:G14,F17:G22,F24:G30,F32:G33)</f>
        <v>594</v>
      </c>
      <c r="G34" s="134"/>
      <c r="H34" s="13">
        <f>SUM(H8:H14,H17:H22,H24:H30,H32:H33)</f>
        <v>780</v>
      </c>
      <c r="I34" s="13">
        <f>SUM(I8:I14,I17:I22,I24:I30,I32:I33)</f>
        <v>36</v>
      </c>
      <c r="J34" s="17">
        <f>F34+H34+I34</f>
        <v>1410</v>
      </c>
    </row>
    <row r="39" spans="2:10" ht="27.75" customHeight="1" x14ac:dyDescent="0.3">
      <c r="C39" s="27" t="s">
        <v>50</v>
      </c>
      <c r="D39" s="14">
        <v>65</v>
      </c>
      <c r="E39" s="15">
        <f>E34</f>
        <v>1410</v>
      </c>
      <c r="F39" s="101">
        <f>F34</f>
        <v>594</v>
      </c>
      <c r="G39" s="102"/>
      <c r="H39" s="15">
        <f>H34</f>
        <v>780</v>
      </c>
      <c r="I39" s="15">
        <f>I34</f>
        <v>36</v>
      </c>
      <c r="J39" s="17">
        <f>F39+H39+I39</f>
        <v>1410</v>
      </c>
    </row>
    <row r="40" spans="2:10" ht="23.25" customHeight="1" x14ac:dyDescent="0.3">
      <c r="E40" s="25" t="s">
        <v>56</v>
      </c>
      <c r="F40" s="25"/>
      <c r="G40" s="25"/>
      <c r="H40" s="34">
        <f>H34</f>
        <v>780</v>
      </c>
    </row>
    <row r="41" spans="2:10" ht="21.75" customHeight="1" x14ac:dyDescent="0.3">
      <c r="E41" s="25" t="s">
        <v>57</v>
      </c>
      <c r="F41" s="25"/>
      <c r="G41" s="25"/>
      <c r="H41" s="35">
        <f>E34</f>
        <v>1410</v>
      </c>
    </row>
    <row r="42" spans="2:10" ht="27.75" customHeight="1" x14ac:dyDescent="0.3">
      <c r="E42" s="25" t="s">
        <v>62</v>
      </c>
      <c r="F42" s="26"/>
      <c r="G42" s="24"/>
      <c r="H42" s="63">
        <f>H34/E34%</f>
        <v>55.319148936170215</v>
      </c>
      <c r="I42" s="28" t="s">
        <v>58</v>
      </c>
      <c r="J42" s="29">
        <v>0.55000000000000004</v>
      </c>
    </row>
    <row r="46" spans="2:10" x14ac:dyDescent="0.25">
      <c r="G46" s="17"/>
    </row>
  </sheetData>
  <mergeCells count="39">
    <mergeCell ref="F32:G32"/>
    <mergeCell ref="F33:G33"/>
    <mergeCell ref="F34:G34"/>
    <mergeCell ref="F39:G39"/>
    <mergeCell ref="F30:G30"/>
    <mergeCell ref="F31:G31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63"/>
  <sheetViews>
    <sheetView topLeftCell="A49" zoomScaleNormal="100" workbookViewId="0">
      <selection activeCell="B51" sqref="B51"/>
    </sheetView>
  </sheetViews>
  <sheetFormatPr defaultRowHeight="15" x14ac:dyDescent="0.25"/>
  <cols>
    <col min="2" max="2" width="10.570312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9" ht="50.25" customHeight="1" x14ac:dyDescent="0.35">
      <c r="B1" s="110" t="s">
        <v>130</v>
      </c>
      <c r="C1" s="110"/>
      <c r="D1" s="110"/>
      <c r="E1" s="110"/>
      <c r="F1" s="110"/>
      <c r="G1" s="110"/>
      <c r="H1" s="110"/>
      <c r="I1" s="110"/>
    </row>
    <row r="2" spans="2:9" ht="15.75" thickBot="1" x14ac:dyDescent="0.3"/>
    <row r="3" spans="2:9" ht="21.75" customHeight="1" thickBot="1" x14ac:dyDescent="0.3">
      <c r="B3" s="115" t="s">
        <v>0</v>
      </c>
      <c r="C3" s="115" t="s">
        <v>1</v>
      </c>
      <c r="D3" s="115" t="s">
        <v>2</v>
      </c>
      <c r="E3" s="118" t="s">
        <v>3</v>
      </c>
      <c r="F3" s="119"/>
      <c r="G3" s="119"/>
      <c r="H3" s="119"/>
      <c r="I3" s="120"/>
    </row>
    <row r="4" spans="2:9" ht="17.25" thickBot="1" x14ac:dyDescent="0.3">
      <c r="B4" s="116"/>
      <c r="C4" s="116"/>
      <c r="D4" s="116"/>
      <c r="E4" s="115" t="s">
        <v>69</v>
      </c>
      <c r="F4" s="118" t="s">
        <v>4</v>
      </c>
      <c r="G4" s="119"/>
      <c r="H4" s="119"/>
      <c r="I4" s="120"/>
    </row>
    <row r="5" spans="2:9" ht="73.5" customHeight="1" x14ac:dyDescent="0.25">
      <c r="B5" s="116"/>
      <c r="C5" s="116"/>
      <c r="D5" s="116"/>
      <c r="E5" s="116"/>
      <c r="F5" s="121" t="s">
        <v>5</v>
      </c>
      <c r="G5" s="122"/>
      <c r="H5" s="115" t="s">
        <v>6</v>
      </c>
      <c r="I5" s="115" t="s">
        <v>109</v>
      </c>
    </row>
    <row r="6" spans="2:9" ht="7.5" customHeight="1" thickBot="1" x14ac:dyDescent="0.3">
      <c r="B6" s="117"/>
      <c r="C6" s="117"/>
      <c r="D6" s="117"/>
      <c r="E6" s="117"/>
      <c r="F6" s="123"/>
      <c r="G6" s="124"/>
      <c r="H6" s="117"/>
      <c r="I6" s="117"/>
    </row>
    <row r="7" spans="2:9" ht="38.25" customHeight="1" thickBot="1" x14ac:dyDescent="0.3">
      <c r="B7" s="30"/>
      <c r="C7" s="6" t="s">
        <v>76</v>
      </c>
      <c r="D7" s="16">
        <v>74</v>
      </c>
      <c r="E7" s="16">
        <f>SUM(E$25:E$31)</f>
        <v>390</v>
      </c>
      <c r="F7" s="125">
        <f>SUM(F$25:G$31)</f>
        <v>198</v>
      </c>
      <c r="G7" s="126"/>
      <c r="H7" s="16">
        <f>SUM(H$25:H$31)</f>
        <v>180</v>
      </c>
      <c r="I7" s="16">
        <f>SUM(I$25:I$31)</f>
        <v>12</v>
      </c>
    </row>
    <row r="8" spans="2:9" ht="16.5" customHeight="1" thickBot="1" x14ac:dyDescent="0.3">
      <c r="B8" s="45" t="s">
        <v>93</v>
      </c>
      <c r="C8" s="42" t="s">
        <v>77</v>
      </c>
      <c r="D8" s="43">
        <v>6</v>
      </c>
      <c r="E8" s="44">
        <f>SUM($F8:$I8)</f>
        <v>90</v>
      </c>
      <c r="F8" s="147">
        <v>90</v>
      </c>
      <c r="G8" s="148"/>
      <c r="H8" s="44">
        <v>0</v>
      </c>
      <c r="I8" s="44"/>
    </row>
    <row r="9" spans="2:9" ht="16.5" customHeight="1" thickBot="1" x14ac:dyDescent="0.3">
      <c r="B9" s="45" t="s">
        <v>94</v>
      </c>
      <c r="C9" s="42" t="s">
        <v>78</v>
      </c>
      <c r="D9" s="43">
        <v>6</v>
      </c>
      <c r="E9" s="44">
        <f t="shared" ref="E9:E23" si="0">SUM($F9:$I9)</f>
        <v>90</v>
      </c>
      <c r="F9" s="147">
        <v>90</v>
      </c>
      <c r="G9" s="148"/>
      <c r="H9" s="44">
        <v>0</v>
      </c>
      <c r="I9" s="44"/>
    </row>
    <row r="10" spans="2:9" ht="16.5" customHeight="1" thickBot="1" x14ac:dyDescent="0.3">
      <c r="B10" s="45" t="s">
        <v>95</v>
      </c>
      <c r="C10" s="42" t="s">
        <v>79</v>
      </c>
      <c r="D10" s="43">
        <v>7</v>
      </c>
      <c r="E10" s="44">
        <f t="shared" si="0"/>
        <v>105</v>
      </c>
      <c r="F10" s="147">
        <v>105</v>
      </c>
      <c r="G10" s="148"/>
      <c r="H10" s="44">
        <v>0</v>
      </c>
      <c r="I10" s="44"/>
    </row>
    <row r="11" spans="2:9" ht="16.5" customHeight="1" thickBot="1" x14ac:dyDescent="0.3">
      <c r="B11" s="45" t="s">
        <v>96</v>
      </c>
      <c r="C11" s="42" t="s">
        <v>80</v>
      </c>
      <c r="D11" s="43">
        <v>7</v>
      </c>
      <c r="E11" s="44">
        <f t="shared" si="0"/>
        <v>105</v>
      </c>
      <c r="F11" s="147">
        <v>105</v>
      </c>
      <c r="G11" s="148"/>
      <c r="H11" s="44">
        <v>0</v>
      </c>
      <c r="I11" s="44"/>
    </row>
    <row r="12" spans="2:9" ht="16.5" customHeight="1" thickBot="1" x14ac:dyDescent="0.3">
      <c r="B12" s="45" t="s">
        <v>97</v>
      </c>
      <c r="C12" s="42" t="s">
        <v>81</v>
      </c>
      <c r="D12" s="43">
        <v>4</v>
      </c>
      <c r="E12" s="44">
        <f t="shared" si="0"/>
        <v>60</v>
      </c>
      <c r="F12" s="147">
        <v>60</v>
      </c>
      <c r="G12" s="148"/>
      <c r="H12" s="44">
        <v>0</v>
      </c>
      <c r="I12" s="44"/>
    </row>
    <row r="13" spans="2:9" ht="16.5" customHeight="1" thickBot="1" x14ac:dyDescent="0.3">
      <c r="B13" s="45" t="s">
        <v>98</v>
      </c>
      <c r="C13" s="42" t="s">
        <v>82</v>
      </c>
      <c r="D13" s="43">
        <v>4</v>
      </c>
      <c r="E13" s="44">
        <f t="shared" si="0"/>
        <v>60</v>
      </c>
      <c r="F13" s="147">
        <v>60</v>
      </c>
      <c r="G13" s="148"/>
      <c r="H13" s="44">
        <v>0</v>
      </c>
      <c r="I13" s="44"/>
    </row>
    <row r="14" spans="2:9" ht="16.5" customHeight="1" thickBot="1" x14ac:dyDescent="0.3">
      <c r="B14" s="45" t="s">
        <v>99</v>
      </c>
      <c r="C14" s="42" t="s">
        <v>83</v>
      </c>
      <c r="D14" s="43">
        <v>4</v>
      </c>
      <c r="E14" s="44">
        <f t="shared" si="0"/>
        <v>60</v>
      </c>
      <c r="F14" s="147">
        <v>60</v>
      </c>
      <c r="G14" s="148"/>
      <c r="H14" s="44">
        <v>0</v>
      </c>
      <c r="I14" s="44"/>
    </row>
    <row r="15" spans="2:9" ht="16.5" customHeight="1" thickBot="1" x14ac:dyDescent="0.3">
      <c r="B15" s="45" t="s">
        <v>100</v>
      </c>
      <c r="C15" s="46" t="s">
        <v>84</v>
      </c>
      <c r="D15" s="43">
        <v>4</v>
      </c>
      <c r="E15" s="44">
        <f t="shared" si="0"/>
        <v>60</v>
      </c>
      <c r="F15" s="147">
        <v>60</v>
      </c>
      <c r="G15" s="148"/>
      <c r="H15" s="44">
        <v>0</v>
      </c>
      <c r="I15" s="44"/>
    </row>
    <row r="16" spans="2:9" ht="16.5" customHeight="1" thickBot="1" x14ac:dyDescent="0.3">
      <c r="B16" s="45" t="s">
        <v>101</v>
      </c>
      <c r="C16" s="42" t="s">
        <v>85</v>
      </c>
      <c r="D16" s="43">
        <v>4</v>
      </c>
      <c r="E16" s="44">
        <f t="shared" si="0"/>
        <v>60</v>
      </c>
      <c r="F16" s="147">
        <v>60</v>
      </c>
      <c r="G16" s="148"/>
      <c r="H16" s="44">
        <v>0</v>
      </c>
      <c r="I16" s="44"/>
    </row>
    <row r="17" spans="2:11" ht="16.5" customHeight="1" thickBot="1" x14ac:dyDescent="0.3">
      <c r="B17" s="45" t="s">
        <v>102</v>
      </c>
      <c r="C17" s="42" t="s">
        <v>86</v>
      </c>
      <c r="D17" s="43">
        <v>4</v>
      </c>
      <c r="E17" s="44">
        <f t="shared" si="0"/>
        <v>60</v>
      </c>
      <c r="F17" s="147">
        <v>60</v>
      </c>
      <c r="G17" s="148"/>
      <c r="H17" s="44">
        <v>0</v>
      </c>
      <c r="I17" s="44"/>
    </row>
    <row r="18" spans="2:11" ht="16.5" customHeight="1" thickBot="1" x14ac:dyDescent="0.3">
      <c r="B18" s="45" t="s">
        <v>103</v>
      </c>
      <c r="C18" s="42" t="s">
        <v>87</v>
      </c>
      <c r="D18" s="43">
        <v>4</v>
      </c>
      <c r="E18" s="44">
        <f t="shared" si="0"/>
        <v>60</v>
      </c>
      <c r="F18" s="147">
        <v>60</v>
      </c>
      <c r="G18" s="148"/>
      <c r="H18" s="44">
        <v>0</v>
      </c>
      <c r="I18" s="44"/>
    </row>
    <row r="19" spans="2:11" ht="16.5" customHeight="1" thickBot="1" x14ac:dyDescent="0.3">
      <c r="B19" s="45" t="s">
        <v>104</v>
      </c>
      <c r="C19" s="42" t="s">
        <v>88</v>
      </c>
      <c r="D19" s="43">
        <v>4</v>
      </c>
      <c r="E19" s="44">
        <f t="shared" si="0"/>
        <v>60</v>
      </c>
      <c r="F19" s="147">
        <v>60</v>
      </c>
      <c r="G19" s="148"/>
      <c r="H19" s="44">
        <v>0</v>
      </c>
      <c r="I19" s="44"/>
    </row>
    <row r="20" spans="2:11" ht="19.5" customHeight="1" thickBot="1" x14ac:dyDescent="0.3">
      <c r="B20" s="45" t="s">
        <v>105</v>
      </c>
      <c r="C20" s="42" t="s">
        <v>89</v>
      </c>
      <c r="D20" s="43">
        <v>4</v>
      </c>
      <c r="E20" s="44">
        <f t="shared" si="0"/>
        <v>60</v>
      </c>
      <c r="F20" s="147">
        <v>60</v>
      </c>
      <c r="G20" s="148"/>
      <c r="H20" s="44">
        <v>0</v>
      </c>
      <c r="I20" s="44"/>
    </row>
    <row r="21" spans="2:11" ht="18" customHeight="1" thickBot="1" x14ac:dyDescent="0.3">
      <c r="B21" s="45" t="s">
        <v>106</v>
      </c>
      <c r="C21" s="42" t="s">
        <v>90</v>
      </c>
      <c r="D21" s="43">
        <v>4</v>
      </c>
      <c r="E21" s="44">
        <f t="shared" si="0"/>
        <v>60</v>
      </c>
      <c r="F21" s="147">
        <v>60</v>
      </c>
      <c r="G21" s="148"/>
      <c r="H21" s="44">
        <v>0</v>
      </c>
      <c r="I21" s="44"/>
    </row>
    <row r="22" spans="2:11" ht="18" customHeight="1" thickBot="1" x14ac:dyDescent="0.3">
      <c r="B22" s="45" t="s">
        <v>107</v>
      </c>
      <c r="C22" s="42" t="s">
        <v>91</v>
      </c>
      <c r="D22" s="43">
        <v>4</v>
      </c>
      <c r="E22" s="44">
        <f t="shared" si="0"/>
        <v>60</v>
      </c>
      <c r="F22" s="147">
        <v>60</v>
      </c>
      <c r="G22" s="148"/>
      <c r="H22" s="44">
        <v>0</v>
      </c>
      <c r="I22" s="44"/>
    </row>
    <row r="23" spans="2:11" ht="16.5" customHeight="1" thickBot="1" x14ac:dyDescent="0.3">
      <c r="B23" s="45" t="s">
        <v>108</v>
      </c>
      <c r="C23" s="42" t="s">
        <v>92</v>
      </c>
      <c r="D23" s="43">
        <v>4</v>
      </c>
      <c r="E23" s="44">
        <f t="shared" si="0"/>
        <v>60</v>
      </c>
      <c r="F23" s="147">
        <v>60</v>
      </c>
      <c r="G23" s="148"/>
      <c r="H23" s="44">
        <v>0</v>
      </c>
      <c r="I23" s="44"/>
    </row>
    <row r="24" spans="2:11" ht="42" customHeight="1" thickBot="1" x14ac:dyDescent="0.3">
      <c r="B24" s="1" t="s">
        <v>7</v>
      </c>
      <c r="C24" s="6" t="s">
        <v>8</v>
      </c>
      <c r="D24" s="16">
        <v>20</v>
      </c>
      <c r="E24" s="16">
        <f>SUM(E$25:E$31)</f>
        <v>390</v>
      </c>
      <c r="F24" s="125">
        <f>SUM(F$25:G$31)</f>
        <v>198</v>
      </c>
      <c r="G24" s="126"/>
      <c r="H24" s="16">
        <f>SUM(H$25:H$31)</f>
        <v>180</v>
      </c>
      <c r="I24" s="16">
        <f>SUM(I$25:I$31)</f>
        <v>12</v>
      </c>
      <c r="J24">
        <f>SUM(E25:E31)</f>
        <v>390</v>
      </c>
    </row>
    <row r="25" spans="2:11" ht="24" customHeight="1" thickBot="1" x14ac:dyDescent="0.3">
      <c r="B25" s="2" t="s">
        <v>9</v>
      </c>
      <c r="C25" s="3" t="s">
        <v>10</v>
      </c>
      <c r="D25" s="4">
        <v>2</v>
      </c>
      <c r="E25" s="4">
        <f>SUM($F25:$I25)</f>
        <v>30</v>
      </c>
      <c r="F25" s="127">
        <v>28</v>
      </c>
      <c r="G25" s="128"/>
      <c r="H25" s="4">
        <v>0</v>
      </c>
      <c r="I25" s="4">
        <v>2</v>
      </c>
    </row>
    <row r="26" spans="2:11" ht="21" customHeight="1" thickBot="1" x14ac:dyDescent="0.3">
      <c r="B26" s="2" t="s">
        <v>11</v>
      </c>
      <c r="C26" s="3" t="s">
        <v>12</v>
      </c>
      <c r="D26" s="4">
        <v>1</v>
      </c>
      <c r="E26" s="4">
        <f t="shared" ref="E26:E51" si="1">SUM($F26:$I26)</f>
        <v>15</v>
      </c>
      <c r="F26" s="127">
        <v>13</v>
      </c>
      <c r="G26" s="128"/>
      <c r="H26" s="4">
        <v>0</v>
      </c>
      <c r="I26" s="4">
        <v>2</v>
      </c>
    </row>
    <row r="27" spans="2:11" ht="26.25" customHeight="1" thickBot="1" x14ac:dyDescent="0.3">
      <c r="B27" s="2" t="s">
        <v>13</v>
      </c>
      <c r="C27" s="3" t="s">
        <v>14</v>
      </c>
      <c r="D27" s="4">
        <v>1</v>
      </c>
      <c r="E27" s="4">
        <f t="shared" si="1"/>
        <v>30</v>
      </c>
      <c r="F27" s="127">
        <v>0</v>
      </c>
      <c r="G27" s="128"/>
      <c r="H27" s="4">
        <v>30</v>
      </c>
      <c r="I27" s="4"/>
    </row>
    <row r="28" spans="2:11" ht="20.25" customHeight="1" thickBot="1" x14ac:dyDescent="0.3">
      <c r="B28" s="2" t="s">
        <v>15</v>
      </c>
      <c r="C28" s="3" t="s">
        <v>70</v>
      </c>
      <c r="D28" s="4" t="s">
        <v>71</v>
      </c>
      <c r="E28" s="4">
        <f t="shared" si="1"/>
        <v>120</v>
      </c>
      <c r="F28" s="127">
        <v>28</v>
      </c>
      <c r="G28" s="128"/>
      <c r="H28" s="4">
        <v>90</v>
      </c>
      <c r="I28" s="4">
        <v>2</v>
      </c>
    </row>
    <row r="29" spans="2:11" ht="24.75" customHeight="1" thickBot="1" x14ac:dyDescent="0.3">
      <c r="B29" s="2" t="s">
        <v>17</v>
      </c>
      <c r="C29" s="3" t="s">
        <v>18</v>
      </c>
      <c r="D29" s="4" t="s">
        <v>51</v>
      </c>
      <c r="E29" s="4">
        <f t="shared" si="1"/>
        <v>90</v>
      </c>
      <c r="F29" s="127">
        <v>28</v>
      </c>
      <c r="G29" s="128"/>
      <c r="H29" s="4">
        <v>60</v>
      </c>
      <c r="I29" s="4">
        <v>2</v>
      </c>
    </row>
    <row r="30" spans="2:11" ht="21.75" customHeight="1" thickBot="1" x14ac:dyDescent="0.3">
      <c r="B30" s="2" t="s">
        <v>19</v>
      </c>
      <c r="C30" s="3" t="s">
        <v>20</v>
      </c>
      <c r="D30" s="4">
        <v>4</v>
      </c>
      <c r="E30" s="4">
        <f t="shared" si="1"/>
        <v>60</v>
      </c>
      <c r="F30" s="127">
        <v>58</v>
      </c>
      <c r="G30" s="128"/>
      <c r="H30" s="4">
        <v>0</v>
      </c>
      <c r="I30" s="4">
        <v>2</v>
      </c>
    </row>
    <row r="31" spans="2:11" ht="21.75" customHeight="1" thickBot="1" x14ac:dyDescent="0.3">
      <c r="B31" s="2" t="s">
        <v>21</v>
      </c>
      <c r="C31" s="3" t="s">
        <v>22</v>
      </c>
      <c r="D31" s="4">
        <v>3</v>
      </c>
      <c r="E31" s="4">
        <f t="shared" si="1"/>
        <v>45</v>
      </c>
      <c r="F31" s="127">
        <v>43</v>
      </c>
      <c r="G31" s="128"/>
      <c r="H31" s="31">
        <v>0</v>
      </c>
      <c r="I31" s="31">
        <v>2</v>
      </c>
    </row>
    <row r="32" spans="2:11" ht="34.5" customHeight="1" thickBot="1" x14ac:dyDescent="0.3">
      <c r="B32" s="23" t="s">
        <v>52</v>
      </c>
      <c r="C32" s="6" t="s">
        <v>60</v>
      </c>
      <c r="D32" s="18">
        <f>SUM(D33,D40,D49)</f>
        <v>43</v>
      </c>
      <c r="E32" s="16">
        <f t="shared" si="1"/>
        <v>1215</v>
      </c>
      <c r="F32" s="129">
        <f>SUM(F33,F40,F49)</f>
        <v>611</v>
      </c>
      <c r="G32" s="130"/>
      <c r="H32" s="19">
        <f>SUM(H33,H40,H49)</f>
        <v>570</v>
      </c>
      <c r="I32" s="18">
        <f>SUM(I33,I40,I49)</f>
        <v>34</v>
      </c>
      <c r="J32" s="17">
        <f>SUM(E34:E39,E41:E48,E50:E51)</f>
        <v>2475</v>
      </c>
      <c r="K32" s="17">
        <f>SUM(J33,J40,J49)</f>
        <v>2475</v>
      </c>
    </row>
    <row r="33" spans="2:11" ht="34.5" customHeight="1" thickBot="1" x14ac:dyDescent="0.3">
      <c r="B33" s="21" t="s">
        <v>23</v>
      </c>
      <c r="C33" s="7" t="s">
        <v>24</v>
      </c>
      <c r="D33" s="39">
        <v>18</v>
      </c>
      <c r="E33" s="40">
        <f t="shared" si="1"/>
        <v>270</v>
      </c>
      <c r="F33" s="141">
        <f>SUM(F34:G39)</f>
        <v>258</v>
      </c>
      <c r="G33" s="142"/>
      <c r="H33" s="41">
        <f>SUM(H34:H39)</f>
        <v>0</v>
      </c>
      <c r="I33" s="11">
        <f>SUM(I34:I39)</f>
        <v>12</v>
      </c>
      <c r="J33" s="17">
        <f>SUM(E34:E39)</f>
        <v>270</v>
      </c>
    </row>
    <row r="34" spans="2:11" ht="25.5" customHeight="1" x14ac:dyDescent="0.25">
      <c r="B34" s="58" t="s">
        <v>25</v>
      </c>
      <c r="C34" s="67" t="s">
        <v>64</v>
      </c>
      <c r="D34" s="68" t="s">
        <v>59</v>
      </c>
      <c r="E34" s="68">
        <f>SUM($F34:$I34)</f>
        <v>45</v>
      </c>
      <c r="F34" s="99">
        <v>43</v>
      </c>
      <c r="G34" s="99"/>
      <c r="H34" s="98">
        <v>0</v>
      </c>
      <c r="I34" s="96">
        <v>2</v>
      </c>
    </row>
    <row r="35" spans="2:11" ht="18.75" x14ac:dyDescent="0.25">
      <c r="B35" s="58" t="s">
        <v>27</v>
      </c>
      <c r="C35" s="67" t="s">
        <v>111</v>
      </c>
      <c r="D35" s="68" t="s">
        <v>59</v>
      </c>
      <c r="E35" s="68">
        <f>SUM($F35:$I35)</f>
        <v>45</v>
      </c>
      <c r="F35" s="99">
        <v>43</v>
      </c>
      <c r="G35" s="99"/>
      <c r="H35" s="98">
        <v>0</v>
      </c>
      <c r="I35" s="96">
        <v>2</v>
      </c>
    </row>
    <row r="36" spans="2:11" ht="18.75" x14ac:dyDescent="0.25">
      <c r="B36" s="58" t="s">
        <v>28</v>
      </c>
      <c r="C36" s="64" t="s">
        <v>65</v>
      </c>
      <c r="D36" s="68" t="s">
        <v>59</v>
      </c>
      <c r="E36" s="68">
        <f>SUM($F36:$I36)</f>
        <v>45</v>
      </c>
      <c r="F36" s="99">
        <v>43</v>
      </c>
      <c r="G36" s="99"/>
      <c r="H36" s="98">
        <v>0</v>
      </c>
      <c r="I36" s="96">
        <v>2</v>
      </c>
    </row>
    <row r="37" spans="2:11" ht="18.75" x14ac:dyDescent="0.25">
      <c r="B37" s="58" t="s">
        <v>29</v>
      </c>
      <c r="C37" s="64" t="s">
        <v>110</v>
      </c>
      <c r="D37" s="68" t="s">
        <v>59</v>
      </c>
      <c r="E37" s="68">
        <f>SUM($F37:$I37)</f>
        <v>45</v>
      </c>
      <c r="F37" s="99">
        <v>43</v>
      </c>
      <c r="G37" s="99"/>
      <c r="H37" s="98">
        <v>0</v>
      </c>
      <c r="I37" s="96">
        <v>2</v>
      </c>
    </row>
    <row r="38" spans="2:11" ht="18.75" x14ac:dyDescent="0.25">
      <c r="B38" s="58" t="s">
        <v>30</v>
      </c>
      <c r="C38" s="64" t="s">
        <v>67</v>
      </c>
      <c r="D38" s="68" t="s">
        <v>59</v>
      </c>
      <c r="E38" s="97">
        <f t="shared" ref="E38:E39" si="2">SUM($F38:$I38)</f>
        <v>45</v>
      </c>
      <c r="F38" s="99">
        <v>43</v>
      </c>
      <c r="G38" s="99"/>
      <c r="H38" s="98">
        <v>0</v>
      </c>
      <c r="I38" s="96">
        <v>2</v>
      </c>
    </row>
    <row r="39" spans="2:11" ht="19.5" thickBot="1" x14ac:dyDescent="0.3">
      <c r="B39" s="58" t="s">
        <v>31</v>
      </c>
      <c r="C39" s="64" t="s">
        <v>117</v>
      </c>
      <c r="D39" s="68" t="s">
        <v>59</v>
      </c>
      <c r="E39" s="97">
        <f t="shared" si="2"/>
        <v>45</v>
      </c>
      <c r="F39" s="99">
        <v>43</v>
      </c>
      <c r="G39" s="99"/>
      <c r="H39" s="98">
        <v>0</v>
      </c>
      <c r="I39" s="96">
        <v>2</v>
      </c>
    </row>
    <row r="40" spans="2:11" ht="30.75" customHeight="1" thickBot="1" x14ac:dyDescent="0.3">
      <c r="B40" s="5" t="s">
        <v>32</v>
      </c>
      <c r="C40" s="7" t="s">
        <v>33</v>
      </c>
      <c r="D40" s="37">
        <v>25</v>
      </c>
      <c r="E40" s="36">
        <f t="shared" si="1"/>
        <v>885</v>
      </c>
      <c r="F40" s="139">
        <f>SUM(F$24:G$30)</f>
        <v>353</v>
      </c>
      <c r="G40" s="140"/>
      <c r="H40" s="11">
        <f>SUM(H41:H47)</f>
        <v>510</v>
      </c>
      <c r="I40" s="11">
        <f>SUM(I$24:I$30)</f>
        <v>22</v>
      </c>
      <c r="J40" s="17">
        <f>SUM(E41:E48)</f>
        <v>750</v>
      </c>
    </row>
    <row r="41" spans="2:11" ht="27.75" customHeight="1" x14ac:dyDescent="0.25">
      <c r="B41" s="64" t="s">
        <v>34</v>
      </c>
      <c r="C41" s="64" t="s">
        <v>66</v>
      </c>
      <c r="D41" s="68" t="s">
        <v>53</v>
      </c>
      <c r="E41" s="97">
        <f>SUM($F41:$I41)</f>
        <v>60</v>
      </c>
      <c r="F41" s="99">
        <v>28</v>
      </c>
      <c r="G41" s="99"/>
      <c r="H41" s="98">
        <v>30</v>
      </c>
      <c r="I41" s="96">
        <v>2</v>
      </c>
      <c r="K41" s="95"/>
    </row>
    <row r="42" spans="2:11" ht="31.5" customHeight="1" x14ac:dyDescent="0.25">
      <c r="B42" s="64" t="s">
        <v>35</v>
      </c>
      <c r="C42" s="71" t="s">
        <v>112</v>
      </c>
      <c r="D42" s="68" t="s">
        <v>53</v>
      </c>
      <c r="E42" s="68">
        <f>SUM($F42:$I42)</f>
        <v>60</v>
      </c>
      <c r="F42" s="99">
        <v>28</v>
      </c>
      <c r="G42" s="99"/>
      <c r="H42" s="98">
        <v>30</v>
      </c>
      <c r="I42" s="96">
        <v>2</v>
      </c>
      <c r="K42" s="95"/>
    </row>
    <row r="43" spans="2:11" ht="33.75" customHeight="1" x14ac:dyDescent="0.25">
      <c r="B43" s="64" t="s">
        <v>36</v>
      </c>
      <c r="C43" s="64" t="s">
        <v>113</v>
      </c>
      <c r="D43" s="68" t="s">
        <v>53</v>
      </c>
      <c r="E43" s="68">
        <f>SUM($F43:$I43)</f>
        <v>60</v>
      </c>
      <c r="F43" s="99">
        <v>28</v>
      </c>
      <c r="G43" s="99"/>
      <c r="H43" s="98">
        <v>30</v>
      </c>
      <c r="I43" s="96">
        <v>2</v>
      </c>
      <c r="K43" s="95"/>
    </row>
    <row r="44" spans="2:11" ht="34.5" customHeight="1" x14ac:dyDescent="0.25">
      <c r="B44" s="64" t="s">
        <v>37</v>
      </c>
      <c r="C44" s="64" t="s">
        <v>118</v>
      </c>
      <c r="D44" s="68" t="s">
        <v>53</v>
      </c>
      <c r="E44" s="97">
        <f t="shared" ref="E44" si="3">SUM($F44:$I44)</f>
        <v>60</v>
      </c>
      <c r="F44" s="99">
        <v>28</v>
      </c>
      <c r="G44" s="99"/>
      <c r="H44" s="98">
        <v>30</v>
      </c>
      <c r="I44" s="96">
        <v>2</v>
      </c>
      <c r="K44" s="95"/>
    </row>
    <row r="45" spans="2:11" ht="30.75" customHeight="1" x14ac:dyDescent="0.25">
      <c r="B45" s="64" t="s">
        <v>38</v>
      </c>
      <c r="C45" s="64" t="s">
        <v>121</v>
      </c>
      <c r="D45" s="68" t="s">
        <v>54</v>
      </c>
      <c r="E45" s="68">
        <f>SUM($F45:$I45)</f>
        <v>90</v>
      </c>
      <c r="F45" s="99">
        <v>0</v>
      </c>
      <c r="G45" s="99"/>
      <c r="H45" s="98">
        <v>90</v>
      </c>
      <c r="I45" s="96">
        <v>0</v>
      </c>
      <c r="K45" s="95"/>
    </row>
    <row r="46" spans="2:11" ht="24.75" customHeight="1" thickBot="1" x14ac:dyDescent="0.3">
      <c r="B46" s="64" t="s">
        <v>39</v>
      </c>
      <c r="C46" s="64" t="s">
        <v>120</v>
      </c>
      <c r="D46" s="68" t="s">
        <v>74</v>
      </c>
      <c r="E46" s="68">
        <f>SUM($F46:$I46)</f>
        <v>45</v>
      </c>
      <c r="F46" s="99">
        <v>13</v>
      </c>
      <c r="G46" s="99"/>
      <c r="H46" s="98">
        <v>30</v>
      </c>
      <c r="I46" s="96">
        <v>2</v>
      </c>
      <c r="K46" s="95"/>
    </row>
    <row r="47" spans="2:11" ht="25.5" customHeight="1" thickBot="1" x14ac:dyDescent="0.3">
      <c r="B47" s="64" t="s">
        <v>40</v>
      </c>
      <c r="C47" s="92" t="s">
        <v>44</v>
      </c>
      <c r="D47" s="89" t="s">
        <v>72</v>
      </c>
      <c r="E47" s="90">
        <f t="shared" si="1"/>
        <v>270</v>
      </c>
      <c r="F47" s="135">
        <v>0</v>
      </c>
      <c r="G47" s="136"/>
      <c r="H47" s="91">
        <f>6*45</f>
        <v>270</v>
      </c>
      <c r="I47" s="91">
        <v>0</v>
      </c>
      <c r="K47" s="95"/>
    </row>
    <row r="48" spans="2:11" ht="31.5" customHeight="1" thickBot="1" x14ac:dyDescent="0.3">
      <c r="B48" s="5" t="s">
        <v>45</v>
      </c>
      <c r="C48" s="7" t="s">
        <v>46</v>
      </c>
      <c r="D48" s="37">
        <v>4</v>
      </c>
      <c r="E48" s="36">
        <f t="shared" si="1"/>
        <v>105</v>
      </c>
      <c r="F48" s="145">
        <f>SUM(F49:G50)</f>
        <v>13</v>
      </c>
      <c r="G48" s="146"/>
      <c r="H48" s="38">
        <f>SUM(H49:H50)</f>
        <v>90</v>
      </c>
      <c r="I48" s="38">
        <f>SUM(I49:I50)</f>
        <v>2</v>
      </c>
    </row>
    <row r="49" spans="2:10" ht="42" customHeight="1" thickBot="1" x14ac:dyDescent="0.3">
      <c r="B49" s="85" t="s">
        <v>41</v>
      </c>
      <c r="C49" s="64" t="s">
        <v>26</v>
      </c>
      <c r="D49" s="68" t="s">
        <v>55</v>
      </c>
      <c r="E49" s="68">
        <f>SUM($F49:$I49)</f>
        <v>60</v>
      </c>
      <c r="F49" s="143">
        <v>0</v>
      </c>
      <c r="G49" s="144"/>
      <c r="H49" s="98">
        <v>60</v>
      </c>
      <c r="I49" s="96">
        <v>0</v>
      </c>
      <c r="J49" s="17">
        <f>SUM(E50:E51)</f>
        <v>1455</v>
      </c>
    </row>
    <row r="50" spans="2:10" ht="27" customHeight="1" thickBot="1" x14ac:dyDescent="0.3">
      <c r="B50" s="85" t="s">
        <v>42</v>
      </c>
      <c r="C50" s="64" t="s">
        <v>122</v>
      </c>
      <c r="D50" s="68" t="s">
        <v>74</v>
      </c>
      <c r="E50" s="97">
        <f t="shared" si="1"/>
        <v>45</v>
      </c>
      <c r="F50" s="99">
        <v>13</v>
      </c>
      <c r="G50" s="99"/>
      <c r="H50" s="98">
        <v>30</v>
      </c>
      <c r="I50" s="96">
        <v>2</v>
      </c>
    </row>
    <row r="51" spans="2:10" ht="22.5" customHeight="1" thickBot="1" x14ac:dyDescent="0.3">
      <c r="B51" s="8"/>
      <c r="C51" s="9" t="s">
        <v>50</v>
      </c>
      <c r="D51" s="33">
        <v>139</v>
      </c>
      <c r="E51" s="32">
        <f t="shared" si="1"/>
        <v>1410</v>
      </c>
      <c r="F51" s="133">
        <f>SUM(F25:G31,F34:G39,F41:G47,F49:G50)</f>
        <v>594</v>
      </c>
      <c r="G51" s="134"/>
      <c r="H51" s="13">
        <f>SUM(H25:H31,H34:H39,H41:H47,H49:H50)</f>
        <v>780</v>
      </c>
      <c r="I51" s="13">
        <f>SUM(I25:I31,I34:I39,I41:I47,I49:I50)</f>
        <v>36</v>
      </c>
      <c r="J51" s="17">
        <f>F51+H51+I51</f>
        <v>1410</v>
      </c>
    </row>
    <row r="56" spans="2:10" ht="27.75" customHeight="1" x14ac:dyDescent="0.3">
      <c r="C56" s="27" t="s">
        <v>50</v>
      </c>
      <c r="D56" s="14">
        <v>139</v>
      </c>
      <c r="E56" s="15">
        <f>E51</f>
        <v>1410</v>
      </c>
      <c r="F56" s="101">
        <f>F51</f>
        <v>594</v>
      </c>
      <c r="G56" s="102"/>
      <c r="H56" s="15">
        <f>H51</f>
        <v>780</v>
      </c>
      <c r="I56" s="15">
        <f>I51</f>
        <v>36</v>
      </c>
      <c r="J56" s="17">
        <f>F56+H56+I56</f>
        <v>1410</v>
      </c>
    </row>
    <row r="57" spans="2:10" ht="23.25" customHeight="1" x14ac:dyDescent="0.3">
      <c r="E57" s="25" t="s">
        <v>56</v>
      </c>
      <c r="F57" s="25"/>
      <c r="G57" s="25"/>
      <c r="H57" s="34">
        <f>H51</f>
        <v>780</v>
      </c>
    </row>
    <row r="58" spans="2:10" ht="21.75" customHeight="1" x14ac:dyDescent="0.3">
      <c r="E58" s="25" t="s">
        <v>57</v>
      </c>
      <c r="F58" s="25"/>
      <c r="G58" s="25"/>
      <c r="H58" s="35">
        <f>E51</f>
        <v>1410</v>
      </c>
    </row>
    <row r="59" spans="2:10" ht="27.75" customHeight="1" x14ac:dyDescent="0.3">
      <c r="E59" s="25" t="s">
        <v>62</v>
      </c>
      <c r="F59" s="26"/>
      <c r="G59" s="24"/>
      <c r="H59" s="63">
        <f>H51/E51%</f>
        <v>55.319148936170215</v>
      </c>
      <c r="I59" s="28" t="s">
        <v>58</v>
      </c>
      <c r="J59" s="29">
        <v>0.55000000000000004</v>
      </c>
    </row>
    <row r="63" spans="2:10" x14ac:dyDescent="0.25">
      <c r="G63" s="17"/>
    </row>
  </sheetData>
  <mergeCells count="56">
    <mergeCell ref="F19:G19"/>
    <mergeCell ref="F20:G20"/>
    <mergeCell ref="F21:G21"/>
    <mergeCell ref="F22:G22"/>
    <mergeCell ref="F23:G23"/>
    <mergeCell ref="F18:G18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56:G56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41:G41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29:G29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  <mergeCell ref="F24:G24"/>
    <mergeCell ref="F25:G25"/>
    <mergeCell ref="F26:G26"/>
    <mergeCell ref="F27:G27"/>
    <mergeCell ref="F28:G28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 TCDN</vt:lpstr>
      <vt:lpstr>TC 1.5N TCDN</vt:lpstr>
      <vt:lpstr>TC 2N TCDN</vt:lpstr>
      <vt:lpstr>TC 3N TCDN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dcterms:created xsi:type="dcterms:W3CDTF">2017-04-20T03:24:44Z</dcterms:created>
  <dcterms:modified xsi:type="dcterms:W3CDTF">2017-04-21T04:46:39Z</dcterms:modified>
</cp:coreProperties>
</file>